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27555" windowHeight="11805" activeTab="0"/>
  </bookViews>
  <sheets>
    <sheet name="Количественные результаты" sheetId="1" r:id="rId1"/>
  </sheets>
  <externalReferences>
    <externalReference r:id="rId4"/>
  </externalReferences>
  <definedNames>
    <definedName name="_xlnm.Print_Titles" localSheetId="0">'Количественные результаты'!$A:$B,'Количественные результаты'!$9:$11</definedName>
    <definedName name="_xlnm.Print_Area" localSheetId="0">'Количественные результаты'!$A$1:$AC$60</definedName>
  </definedNames>
  <calcPr fullCalcOnLoad="1"/>
</workbook>
</file>

<file path=xl/sharedStrings.xml><?xml version="1.0" encoding="utf-8"?>
<sst xmlns="http://schemas.openxmlformats.org/spreadsheetml/2006/main" count="116" uniqueCount="109">
  <si>
    <t>Приложение 11 к Техническому заданию</t>
  </si>
  <si>
    <t>Количественные результаты независимой оценки качества условий оказания услуг организациями</t>
  </si>
  <si>
    <t>Сфера деятельности</t>
  </si>
  <si>
    <t>3 - Здравоохранение</t>
  </si>
  <si>
    <t>Общественный совет</t>
  </si>
  <si>
    <t>Дата предоставления общественным советом результатов независимой оценки</t>
  </si>
  <si>
    <t>Период проведения независимой оценки</t>
  </si>
  <si>
    <t>2021 год</t>
  </si>
  <si>
    <t>№</t>
  </si>
  <si>
    <t>Учреждения</t>
  </si>
  <si>
    <t>Общие критерии оценки</t>
  </si>
  <si>
    <t>1 - критерий открытости и доступности информации об организации</t>
  </si>
  <si>
    <t>2 - критерий комфортности условий предоставлений услуг, в том числе время ожидания предоставления услуг</t>
  </si>
  <si>
    <t>3 - критерий доступности услуг для инвалидов</t>
  </si>
  <si>
    <t>4 - критерий доброжелательности, вежливости работников организации</t>
  </si>
  <si>
    <t>5 - критерий удовлетворенности условиями оказания услуг</t>
  </si>
  <si>
    <t>Показатели</t>
  </si>
  <si>
    <t>1.1</t>
  </si>
  <si>
    <t>1.1.1</t>
  </si>
  <si>
    <t>1.1.2</t>
  </si>
  <si>
    <t>1.2</t>
  </si>
  <si>
    <t>1.3</t>
  </si>
  <si>
    <t>1.3.1</t>
  </si>
  <si>
    <t>1.3.2</t>
  </si>
  <si>
    <t>2.1</t>
  </si>
  <si>
    <t>2.2</t>
  </si>
  <si>
    <t>2.2.1</t>
  </si>
  <si>
    <t>2.2.2</t>
  </si>
  <si>
    <t>2.3</t>
  </si>
  <si>
    <t>3.1</t>
  </si>
  <si>
    <t>3.2</t>
  </si>
  <si>
    <t>3.3</t>
  </si>
  <si>
    <t>4.1</t>
  </si>
  <si>
    <t>4.2</t>
  </si>
  <si>
    <t>4.3</t>
  </si>
  <si>
    <t>5.1</t>
  </si>
  <si>
    <t>5.2</t>
  </si>
  <si>
    <t>5.3</t>
  </si>
  <si>
    <t xml:space="preserve"> Соответствие информации о деятельности медицинской организации, размещенной на общедоступных информационных ресурсах, ее содержанию и порядку (форме), установленным законодательными и иными нормативными правовыми актами Российской Федерации</t>
  </si>
  <si>
    <t xml:space="preserve">Соответствие информации о деятельности организации социальной сферы, размещенной на информационных стендах в помещении организации перечню информации и требованиям к ней, установленным нормативными правовыми актами  </t>
  </si>
  <si>
    <t xml:space="preserve">Соответствие информации о деятельности организации социальной сферы, размещенной на официальных сайтах организации в сети "Интернет» перечню информации и требованиям к ней, установленным нормативными правовыми актами  </t>
  </si>
  <si>
    <t xml:space="preserve">Наличие и функционирование на официальном сайте организации дистанционных способов взаимодействия с получателями услуг  </t>
  </si>
  <si>
    <t>Доля получателей услуг, удовлетворенных открытостью, полнотой и доступностью информации о деятельности медицинской организации социальной сферы</t>
  </si>
  <si>
    <t xml:space="preserve">Доля получателей услуг, удовлетворенных качеством, полнотой и доступностью информации о деятельности организации, размещенной на информационных стендах в помещении организации  </t>
  </si>
  <si>
    <t xml:space="preserve">Доля получателей услуг, удовлетворенных качеством, полнотой и доступностью информации о деятельности организации, на официальном сайте организации в информационно-телекоммуникационной сети "Интернет"  </t>
  </si>
  <si>
    <t xml:space="preserve">Наличие комфортных условий для предоставления услуг: обеспечение лечебно-охранительного режима; отсутствие очередей; доступность записи на прием к врачу (по телефону медицинской организации, через колцентр, с использованием информационно-телекоммуникационной сети "Интернет" на официальном сайте медицинской организации, на портале государственных услуг (www.gosuslugi.ru), при обращении в медицинскую организацию); наличие и доступность санитарно-гигиенических помещений; доступность питьевой воды; санитарное состояние </t>
  </si>
  <si>
    <t>Время ожидания предоставления услуги (среднее время ожидания и своевременность предоставления услуги)</t>
  </si>
  <si>
    <t xml:space="preserve">Среднее время ожидания предоставления услуги (приема врача, диагностического исследования, госпитализации) </t>
  </si>
  <si>
    <t xml:space="preserve">Своевременность предоставления услуги (в соответствии с записью на прием к специалисту (консультацию), датой госпитализации,диагностического исследования относительно сроков, установленных территориальной программой государственных гарантий бесплатного оказания гражданам медицинской помощи  </t>
  </si>
  <si>
    <t xml:space="preserve">Доля получателей услуг, удовлетворенных комфортностью условий предоставления услуг  </t>
  </si>
  <si>
    <t xml:space="preserve">Наличие на территории, прилегающей к медицинской организации, и в ее помещениях: оборудованых входных групп пандусами/подъемными платформами;выделенных стоянок для автотранспортных средств инвалидов; адаптированных лифтов, поручней, расширенных дверных проемов; сменных кресел-колясок; специально оборудованных санитарно-гигиенических помещений  
</t>
  </si>
  <si>
    <t xml:space="preserve">Наличие в медицинской организации условий доступности, позволяющих инвалидам получать услуги наравне с другими: дублирование для инвалидов по слуху и зрению звуковой и зрительной информации; дублирование надписей, знаков и иной текстовой и графической информации знаками, выполненными рельефно-точечным шрифтом Брайля; возможность предоставления инвалидам по слуху (слуху и зрению) услуг сурдопереводчика (тифлосурдопереводчика); наличие альтернативной версии официального сайта медицинской организации в информационно-телекоммуникационной сети "Интернет" для инвалидов по зрению; возможность сопровождения инвалида работниками медицинской организации; возможность оказания первичной медико-санитарной и паллиативной медицинской помощи инвалидам на дому  
</t>
  </si>
  <si>
    <t xml:space="preserve">Доля получателей услуг, удовлетворенных доступностью услуг для инвалидов   </t>
  </si>
  <si>
    <t xml:space="preserve">Доля получателей услуг, удовлетворенных доброжелательностью, вежливостью работников медицинской организации, обеспечивающих первичный контакт и информирование получателя услуги (работников регистратуры, справочной, кабинета неотложной помощи, сопровождающих работников) при непосредственном обращении в медицинскую организацию   </t>
  </si>
  <si>
    <t xml:space="preserve">Доля получателей услуг, удовлетворенных доброжелательностью, вежливостью медицинских работников, обеспечивающих непосредственное оказание медицинских услуг   </t>
  </si>
  <si>
    <t xml:space="preserve">Доля получателей услуг, удовлетворенных доброжелательностью, вежливостью работников медицинской организации при использовании дистанционных форм взаимодействия (телефон, колцентр, электронные сервисы (подача электронного обращения/часто задаваемые вопросы))  </t>
  </si>
  <si>
    <t xml:space="preserve">Доля получателей услуг, которые готовы рекомендовать медицинскую организацию для оказания медицинской помощи  </t>
  </si>
  <si>
    <t xml:space="preserve">Доля получателей услуг, удовлетворенных организационнымиусловиями предоставления услуг, например: наличием и понятностью навигации внутри медицинской организациии, графиком работы подразделения, отдельных специалистов  </t>
  </si>
  <si>
    <t xml:space="preserve">Доля получателей услуг, удовлетворенных в целом условиями оказания услуг в медицинской организации  </t>
  </si>
  <si>
    <t>По совокупности учреждений, включенных в перечень организаций, подлежащих независимой оценке</t>
  </si>
  <si>
    <t>Муниципальное унитарное предприятие "Стоматологическая поликлиника Красноармейского муниципального района Саратовской области"</t>
  </si>
  <si>
    <t>Государственное автономное учреждение здравоохранения «Энгельсская городская клиническая больница № 1»</t>
  </si>
  <si>
    <t>Государственное автономное учреждение здравоохранения «Энгельсская городская больница № 2»</t>
  </si>
  <si>
    <t>Государственное учреждение здравоохранения «Энгельсская детская клиническая больница»</t>
  </si>
  <si>
    <t>Государственное автономное учреждение здравоохранения Саратовской области «Энгельсская районная больница»</t>
  </si>
  <si>
    <t>Государственное учреждение здравоохранения «Энгельсская городская поликлиника № 1»</t>
  </si>
  <si>
    <t>Государственное учреждение здравоохранения «Энгельсская городская поликлиника № 2»</t>
  </si>
  <si>
    <t>Государственное автономное учреждение здравоохранения «Энгельсская городская поликлиника № 3»</t>
  </si>
  <si>
    <t>Государственное учреждение здравоохранения «Энгельсская городская поликлиника № 4»</t>
  </si>
  <si>
    <t>Государственное учреждение здравоохранения «Энгельсская городская детская поликлиника»</t>
  </si>
  <si>
    <t>Государственное автономное учреждение здравоохранения «Энгельсская городская стоматологическая поликлиника»</t>
  </si>
  <si>
    <t>Государственное учреждение здравоохранения «Саратовская городская клиническая больница № 1 им.Ю.Я.Гордеева»</t>
  </si>
  <si>
    <t>Государственное учреждение здравоохранения «Саратовская городская клиническая больница № 6 имени академика В.Н.Кошелева»</t>
  </si>
  <si>
    <t>Государственное учреждение здравоохранения «Областной клинический центр комбустиологии»</t>
  </si>
  <si>
    <t>Государственное учреждение здравоохранения «Саратовская городская клиническая больница № 8»</t>
  </si>
  <si>
    <t>Государственное учреждение здравоохранения «Саратовская городская клиническая больница № 9»</t>
  </si>
  <si>
    <t>Государственноеучреждение здравоохранения «Саратовская детская инфекционная клиническая больница № 5»</t>
  </si>
  <si>
    <t>Государственное учреждение здравоохранения «Саратовская городская детская  больница № 7»</t>
  </si>
  <si>
    <t>Государственное учреждение здравоохранения «Саратовская городская поликлиника № 2»</t>
  </si>
  <si>
    <t>Государственное учреждение здравоохранения «Саратовская городская поликлиника № 6»</t>
  </si>
  <si>
    <t>Государственное учреждение здравоохранения «Саратовская городская поликлиника № 9»</t>
  </si>
  <si>
    <t>Государственное учреждение здравоохранения «Саратовская городская поликлиника № 16»</t>
  </si>
  <si>
    <t>Государственное учреждение здравоохранения «Саратовская центральная  городская детская поликлиника»</t>
  </si>
  <si>
    <t>Государственное учреждение здравоохранения «Саратовская городская детская поликлиника № 8»</t>
  </si>
  <si>
    <t>Государственное учреждение здравоохранения «Саратовская стоматологическая поликлиника № 6»</t>
  </si>
  <si>
    <t>Государственное учреждение здравоохранения Саратовской области «Балаковская городская клиническая больница»</t>
  </si>
  <si>
    <t>Государственное автономное учреждение здравоохранения Саратовской области «Балаковская стоматологическая поликлиника»</t>
  </si>
  <si>
    <t>Государственное учреждение здравоохранения Саратовской области «Балашовская стоматологическая поликлиника»</t>
  </si>
  <si>
    <t>Государственное учреждение здравоохранения Саратовской области «Вольская районная больница»</t>
  </si>
  <si>
    <t>Государственное учреждение здравоохранения Саратовской области «Базарно-Карабулакская районная больница»</t>
  </si>
  <si>
    <t>Государственное учреждение здравоохранения Саратовской области «Духовницкая районная больница»</t>
  </si>
  <si>
    <t>Государственное учреждение здравоохранения Саратовской области «Новоузенская районная больница»</t>
  </si>
  <si>
    <t>Государственное учреждение здравоохранения Саратовской области «Петровская районная больница»</t>
  </si>
  <si>
    <t>Государственное учреждение здравоохранения Саратовской области «Питерская районная больница»</t>
  </si>
  <si>
    <t>Государственное учреждение здравоохранения Саратовской области «Ровенская районная больница»</t>
  </si>
  <si>
    <t>Государственное учреждение здравоохранения Саратовской области «Романовская районная больница»</t>
  </si>
  <si>
    <t>Государственное учреждение здравоохранения Саратовской области «Медико-санитарная часть городского округа ЗАТО Светлый»</t>
  </si>
  <si>
    <t>Государственное учреждение здравоохранения Саратовской области «Хвалынская районная больница имени Бржозовского»</t>
  </si>
  <si>
    <t>Государственное учреждение здравоохранения «Туберкулезный санаторий «Летяжевский»</t>
  </si>
  <si>
    <t>Государственное учреждение здравоохранения Саратовской области «Противотуберкулезный санаторий для детей»</t>
  </si>
  <si>
    <t>Государственное учреждение здравоохранения «Красноармейская областная психиатрическая больница» имени Калямина Юрия Алексеевича, Заслуженного врача РСФСР»</t>
  </si>
  <si>
    <t>Частное учреждение здравоохранения "Больница "РЖД-Медицина" города Ершов"</t>
  </si>
  <si>
    <t>Частное учреждение здравоохранения "Больница "РЖД-Медицина" города Ртищево"</t>
  </si>
  <si>
    <t>Частное учреждение здравоохранения "Клиническая больница "РЖД-Медицина" города Саратов"</t>
  </si>
  <si>
    <t>Общество с ограниченной ответственностью «Медицинский Ди Центр Солнечный»</t>
  </si>
  <si>
    <t>Общество с ограниченной ответственностью «Диагностика»</t>
  </si>
  <si>
    <t>Интегральное значение по совокупности критериев</t>
  </si>
  <si>
    <t>Интегральное значение в части показателей, характеризующих общий критерий оценки</t>
  </si>
  <si>
    <t xml:space="preserve">Интегральное значение в части показателей, характеризующих общий критерий оценки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</si>
</sst>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>
        <color rgb="FF000000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left" wrapText="1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22" fillId="0" borderId="0" xfId="0" applyFont="1" applyFill="1" applyAlignment="1">
      <alignment wrapText="1"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left" vertical="center" wrapText="1"/>
    </xf>
    <xf numFmtId="0" fontId="21" fillId="33" borderId="12" xfId="0" applyFont="1" applyFill="1" applyBorder="1" applyAlignment="1">
      <alignment horizontal="left" vertical="center" wrapText="1"/>
    </xf>
    <xf numFmtId="0" fontId="21" fillId="33" borderId="13" xfId="0" applyFont="1" applyFill="1" applyBorder="1" applyAlignment="1">
      <alignment horizontal="left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49" fontId="21" fillId="35" borderId="15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/>
    </xf>
    <xf numFmtId="0" fontId="21" fillId="33" borderId="16" xfId="0" applyFont="1" applyFill="1" applyBorder="1" applyAlignment="1">
      <alignment horizontal="center" vertical="center" wrapText="1"/>
    </xf>
    <xf numFmtId="0" fontId="21" fillId="35" borderId="16" xfId="0" applyFont="1" applyFill="1" applyBorder="1" applyAlignment="1">
      <alignment horizontal="center" vertical="center" wrapText="1"/>
    </xf>
    <xf numFmtId="0" fontId="22" fillId="36" borderId="0" xfId="0" applyFont="1" applyFill="1" applyAlignment="1">
      <alignment horizontal="center" vertical="top" wrapText="1"/>
    </xf>
    <xf numFmtId="0" fontId="22" fillId="37" borderId="15" xfId="0" applyFont="1" applyFill="1" applyBorder="1" applyAlignment="1">
      <alignment horizontal="center" vertical="top" wrapText="1"/>
    </xf>
    <xf numFmtId="0" fontId="18" fillId="0" borderId="0" xfId="0" applyFont="1" applyAlignment="1">
      <alignment wrapText="1"/>
    </xf>
    <xf numFmtId="2" fontId="21" fillId="36" borderId="10" xfId="0" applyNumberFormat="1" applyFont="1" applyFill="1" applyBorder="1" applyAlignment="1">
      <alignment horizontal="right" wrapText="1"/>
    </xf>
    <xf numFmtId="2" fontId="21" fillId="0" borderId="10" xfId="0" applyNumberFormat="1" applyFont="1" applyBorder="1" applyAlignment="1">
      <alignment horizontal="right" wrapText="1"/>
    </xf>
    <xf numFmtId="0" fontId="21" fillId="27" borderId="10" xfId="0" applyFont="1" applyFill="1" applyBorder="1" applyAlignment="1">
      <alignment wrapText="1"/>
    </xf>
    <xf numFmtId="0" fontId="22" fillId="38" borderId="15" xfId="0" applyFont="1" applyFill="1" applyBorder="1" applyAlignment="1">
      <alignment wrapText="1"/>
    </xf>
    <xf numFmtId="2" fontId="22" fillId="38" borderId="15" xfId="0" applyNumberFormat="1" applyFont="1" applyFill="1" applyBorder="1" applyAlignment="1">
      <alignment horizontal="right" wrapText="1"/>
    </xf>
    <xf numFmtId="0" fontId="18" fillId="38" borderId="0" xfId="0" applyFont="1" applyFill="1" applyAlignment="1">
      <alignment/>
    </xf>
    <xf numFmtId="0" fontId="22" fillId="38" borderId="0" xfId="0" applyFont="1" applyFill="1" applyBorder="1" applyAlignment="1">
      <alignment wrapText="1"/>
    </xf>
    <xf numFmtId="2" fontId="21" fillId="38" borderId="0" xfId="0" applyNumberFormat="1" applyFont="1" applyFill="1" applyBorder="1" applyAlignment="1">
      <alignment horizontal="right" wrapText="1"/>
    </xf>
    <xf numFmtId="2" fontId="22" fillId="38" borderId="0" xfId="0" applyNumberFormat="1" applyFont="1" applyFill="1" applyBorder="1" applyAlignment="1">
      <alignment horizontal="right" wrapText="1"/>
    </xf>
    <xf numFmtId="0" fontId="18" fillId="38" borderId="0" xfId="0" applyFont="1" applyFill="1" applyBorder="1" applyAlignment="1">
      <alignment/>
    </xf>
    <xf numFmtId="0" fontId="18" fillId="10" borderId="0" xfId="0" applyFont="1" applyFill="1" applyAlignment="1">
      <alignment/>
    </xf>
    <xf numFmtId="0" fontId="20" fillId="38" borderId="17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81;&#1090;&#1080;&#1085;&#1075;%20&#1087;&#1086;%20bus_gov_r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личественные результаты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9"/>
  <sheetViews>
    <sheetView tabSelected="1" zoomScale="80" zoomScaleNormal="80" zoomScaleSheetLayoutView="35" zoomScalePageLayoutView="0" workbookViewId="0" topLeftCell="A1">
      <selection activeCell="D11" sqref="D11:D12"/>
    </sheetView>
  </sheetViews>
  <sheetFormatPr defaultColWidth="17.140625" defaultRowHeight="15.75" customHeight="1"/>
  <cols>
    <col min="1" max="1" width="7.7109375" style="1" customWidth="1" collapsed="1"/>
    <col min="2" max="2" width="28.7109375" style="1" customWidth="1" collapsed="1"/>
    <col min="3" max="3" width="16.421875" style="1" customWidth="1" collapsed="1"/>
    <col min="4" max="4" width="19.00390625" style="1" customWidth="1" collapsed="1"/>
    <col min="5" max="5" width="16.8515625" style="1" customWidth="1"/>
    <col min="6" max="8" width="16.8515625" style="1" customWidth="1" collapsed="1"/>
    <col min="9" max="9" width="16.8515625" style="1" customWidth="1"/>
    <col min="10" max="10" width="16.8515625" style="1" customWidth="1" collapsed="1"/>
    <col min="11" max="11" width="18.00390625" style="1" customWidth="1" collapsed="1"/>
    <col min="12" max="12" width="19.00390625" style="1" customWidth="1" collapsed="1"/>
    <col min="13" max="13" width="16.8515625" style="1" customWidth="1" collapsed="1"/>
    <col min="14" max="14" width="18.7109375" style="1" customWidth="1"/>
    <col min="15" max="15" width="18.8515625" style="1" customWidth="1" collapsed="1"/>
    <col min="16" max="16" width="16.8515625" style="1" customWidth="1" collapsed="1"/>
    <col min="17" max="17" width="18.140625" style="1" customWidth="1" collapsed="1"/>
    <col min="18" max="18" width="18.8515625" style="1" customWidth="1" collapsed="1"/>
    <col min="19" max="21" width="16.8515625" style="1" customWidth="1" collapsed="1"/>
    <col min="22" max="22" width="19.00390625" style="1" customWidth="1" collapsed="1"/>
    <col min="23" max="24" width="16.8515625" style="1" customWidth="1" collapsed="1"/>
    <col min="25" max="25" width="16.8515625" style="1" customWidth="1"/>
    <col min="26" max="26" width="19.140625" style="1" customWidth="1" collapsed="1"/>
    <col min="27" max="29" width="16.8515625" style="1" customWidth="1" collapsed="1"/>
    <col min="30" max="16384" width="17.140625" style="1" customWidth="1"/>
  </cols>
  <sheetData>
    <row r="1" spans="3:11" ht="15.75" customHeight="1">
      <c r="C1" s="2"/>
      <c r="D1" s="2"/>
      <c r="E1" s="2"/>
      <c r="G1" s="2"/>
      <c r="H1" s="2"/>
      <c r="I1" s="3" t="s">
        <v>0</v>
      </c>
      <c r="J1" s="3"/>
      <c r="K1" s="3"/>
    </row>
    <row r="2" spans="1:9" ht="16.5" customHeight="1">
      <c r="A2" s="4" t="s">
        <v>1</v>
      </c>
      <c r="B2" s="4"/>
      <c r="C2" s="4"/>
      <c r="D2" s="4"/>
      <c r="E2" s="4"/>
      <c r="F2" s="4"/>
      <c r="G2" s="4"/>
      <c r="H2" s="4"/>
      <c r="I2" s="5"/>
    </row>
    <row r="3" spans="1:5" s="9" customFormat="1" ht="15.75" customHeight="1">
      <c r="A3" s="6" t="s">
        <v>2</v>
      </c>
      <c r="B3" s="6"/>
      <c r="C3" s="7" t="s">
        <v>3</v>
      </c>
      <c r="D3" s="7"/>
      <c r="E3" s="8"/>
    </row>
    <row r="4" spans="1:3" s="9" customFormat="1" ht="15.75">
      <c r="A4" s="6" t="s">
        <v>4</v>
      </c>
      <c r="B4" s="10"/>
      <c r="C4" s="11"/>
    </row>
    <row r="5" spans="1:3" s="9" customFormat="1" ht="15.75">
      <c r="A5" s="6" t="s">
        <v>5</v>
      </c>
      <c r="B5" s="10"/>
      <c r="C5" s="11"/>
    </row>
    <row r="6" spans="1:3" ht="15.75">
      <c r="A6" s="12" t="s">
        <v>6</v>
      </c>
      <c r="B6" s="12"/>
      <c r="C6" s="13" t="s">
        <v>7</v>
      </c>
    </row>
    <row r="8" spans="1:29" ht="21" customHeight="1">
      <c r="A8" s="14" t="s">
        <v>8</v>
      </c>
      <c r="B8" s="14" t="s">
        <v>9</v>
      </c>
      <c r="C8" s="14" t="s">
        <v>106</v>
      </c>
      <c r="D8" s="15" t="s">
        <v>10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7"/>
    </row>
    <row r="9" spans="1:29" ht="36" customHeight="1">
      <c r="A9" s="18"/>
      <c r="B9" s="18"/>
      <c r="C9" s="18"/>
      <c r="D9" s="19" t="s">
        <v>11</v>
      </c>
      <c r="E9" s="20"/>
      <c r="F9" s="20"/>
      <c r="G9" s="20"/>
      <c r="H9" s="20"/>
      <c r="I9" s="20"/>
      <c r="J9" s="20"/>
      <c r="K9" s="21"/>
      <c r="L9" s="19" t="s">
        <v>12</v>
      </c>
      <c r="M9" s="20"/>
      <c r="N9" s="20"/>
      <c r="O9" s="20"/>
      <c r="P9" s="20"/>
      <c r="Q9" s="21"/>
      <c r="R9" s="19" t="s">
        <v>13</v>
      </c>
      <c r="S9" s="20"/>
      <c r="T9" s="20"/>
      <c r="U9" s="21"/>
      <c r="V9" s="19" t="s">
        <v>14</v>
      </c>
      <c r="W9" s="20"/>
      <c r="X9" s="20"/>
      <c r="Y9" s="21"/>
      <c r="Z9" s="19" t="s">
        <v>15</v>
      </c>
      <c r="AA9" s="20"/>
      <c r="AB9" s="20"/>
      <c r="AC9" s="20"/>
    </row>
    <row r="10" spans="1:29" ht="15.75" customHeight="1">
      <c r="A10" s="18"/>
      <c r="B10" s="18"/>
      <c r="C10" s="18"/>
      <c r="D10" s="22" t="s">
        <v>16</v>
      </c>
      <c r="E10" s="23"/>
      <c r="F10" s="23"/>
      <c r="G10" s="23"/>
      <c r="H10" s="23"/>
      <c r="I10" s="23"/>
      <c r="J10" s="23"/>
      <c r="K10" s="24"/>
      <c r="L10" s="22" t="s">
        <v>16</v>
      </c>
      <c r="M10" s="23"/>
      <c r="N10" s="23"/>
      <c r="O10" s="23"/>
      <c r="P10" s="23"/>
      <c r="Q10" s="24"/>
      <c r="R10" s="22" t="s">
        <v>16</v>
      </c>
      <c r="S10" s="23"/>
      <c r="T10" s="23"/>
      <c r="U10" s="24"/>
      <c r="V10" s="22" t="s">
        <v>16</v>
      </c>
      <c r="W10" s="23"/>
      <c r="X10" s="23"/>
      <c r="Y10" s="24"/>
      <c r="Z10" s="22" t="s">
        <v>16</v>
      </c>
      <c r="AA10" s="23"/>
      <c r="AB10" s="23"/>
      <c r="AC10" s="24"/>
    </row>
    <row r="11" spans="1:29" s="27" customFormat="1" ht="15.75" customHeight="1">
      <c r="A11" s="18"/>
      <c r="B11" s="18"/>
      <c r="C11" s="18"/>
      <c r="D11" s="25" t="s">
        <v>107</v>
      </c>
      <c r="E11" s="26" t="s">
        <v>17</v>
      </c>
      <c r="F11" s="26" t="s">
        <v>18</v>
      </c>
      <c r="G11" s="26" t="s">
        <v>19</v>
      </c>
      <c r="H11" s="26" t="s">
        <v>20</v>
      </c>
      <c r="I11" s="26" t="s">
        <v>21</v>
      </c>
      <c r="J11" s="26" t="s">
        <v>22</v>
      </c>
      <c r="K11" s="26" t="s">
        <v>23</v>
      </c>
      <c r="L11" s="25" t="s">
        <v>107</v>
      </c>
      <c r="M11" s="26" t="s">
        <v>24</v>
      </c>
      <c r="N11" s="26" t="s">
        <v>25</v>
      </c>
      <c r="O11" s="26" t="s">
        <v>26</v>
      </c>
      <c r="P11" s="26" t="s">
        <v>27</v>
      </c>
      <c r="Q11" s="26" t="s">
        <v>28</v>
      </c>
      <c r="R11" s="25" t="s">
        <v>107</v>
      </c>
      <c r="S11" s="26" t="s">
        <v>29</v>
      </c>
      <c r="T11" s="26" t="s">
        <v>30</v>
      </c>
      <c r="U11" s="26" t="s">
        <v>31</v>
      </c>
      <c r="V11" s="25" t="s">
        <v>107</v>
      </c>
      <c r="W11" s="26" t="s">
        <v>32</v>
      </c>
      <c r="X11" s="26" t="s">
        <v>33</v>
      </c>
      <c r="Y11" s="26" t="s">
        <v>34</v>
      </c>
      <c r="Z11" s="25" t="s">
        <v>108</v>
      </c>
      <c r="AA11" s="26" t="s">
        <v>35</v>
      </c>
      <c r="AB11" s="26" t="s">
        <v>36</v>
      </c>
      <c r="AC11" s="26" t="s">
        <v>37</v>
      </c>
    </row>
    <row r="12" spans="1:29" ht="186.75" customHeight="1">
      <c r="A12" s="28"/>
      <c r="B12" s="28"/>
      <c r="C12" s="28"/>
      <c r="D12" s="29"/>
      <c r="E12" s="30" t="s">
        <v>38</v>
      </c>
      <c r="F12" s="31" t="s">
        <v>39</v>
      </c>
      <c r="G12" s="31" t="s">
        <v>40</v>
      </c>
      <c r="H12" s="31" t="s">
        <v>41</v>
      </c>
      <c r="I12" s="31" t="s">
        <v>42</v>
      </c>
      <c r="J12" s="31" t="s">
        <v>43</v>
      </c>
      <c r="K12" s="31" t="s">
        <v>44</v>
      </c>
      <c r="L12" s="29"/>
      <c r="M12" s="31" t="s">
        <v>45</v>
      </c>
      <c r="N12" s="31" t="s">
        <v>46</v>
      </c>
      <c r="O12" s="31" t="s">
        <v>47</v>
      </c>
      <c r="P12" s="31" t="s">
        <v>48</v>
      </c>
      <c r="Q12" s="31" t="s">
        <v>49</v>
      </c>
      <c r="R12" s="29"/>
      <c r="S12" s="31" t="s">
        <v>50</v>
      </c>
      <c r="T12" s="31" t="s">
        <v>51</v>
      </c>
      <c r="U12" s="31" t="s">
        <v>52</v>
      </c>
      <c r="V12" s="29"/>
      <c r="W12" s="31" t="s">
        <v>53</v>
      </c>
      <c r="X12" s="31" t="s">
        <v>54</v>
      </c>
      <c r="Y12" s="31" t="s">
        <v>55</v>
      </c>
      <c r="Z12" s="29"/>
      <c r="AA12" s="31" t="s">
        <v>56</v>
      </c>
      <c r="AB12" s="31" t="s">
        <v>57</v>
      </c>
      <c r="AC12" s="31" t="s">
        <v>58</v>
      </c>
    </row>
    <row r="13" spans="2:29" ht="29.25" customHeight="1">
      <c r="B13" s="32"/>
      <c r="C13" s="33">
        <f>SUM(D13,L13,R13,V13,Z13)/5</f>
        <v>100</v>
      </c>
      <c r="D13" s="33">
        <v>100</v>
      </c>
      <c r="E13" s="33">
        <f>SUM(F13:G13)</f>
        <v>30</v>
      </c>
      <c r="F13" s="34">
        <v>10</v>
      </c>
      <c r="G13" s="34">
        <v>20</v>
      </c>
      <c r="H13" s="34">
        <v>30</v>
      </c>
      <c r="I13" s="34">
        <f>SUM(J13:K13)</f>
        <v>40</v>
      </c>
      <c r="J13" s="34">
        <v>20</v>
      </c>
      <c r="K13" s="34">
        <v>20</v>
      </c>
      <c r="L13" s="33">
        <f>SUM(M13:N13,Q13)</f>
        <v>100</v>
      </c>
      <c r="M13" s="34">
        <v>30</v>
      </c>
      <c r="N13" s="34">
        <f>SUM(O13:P13)</f>
        <v>40</v>
      </c>
      <c r="O13" s="34">
        <v>20</v>
      </c>
      <c r="P13" s="34">
        <v>20</v>
      </c>
      <c r="Q13" s="34">
        <v>30</v>
      </c>
      <c r="R13" s="33">
        <f>SUM(S13:U13)</f>
        <v>100</v>
      </c>
      <c r="S13" s="34">
        <v>30</v>
      </c>
      <c r="T13" s="34">
        <v>40</v>
      </c>
      <c r="U13" s="34">
        <v>30</v>
      </c>
      <c r="V13" s="33">
        <f>SUM(W13:Y13)</f>
        <v>100</v>
      </c>
      <c r="W13" s="34">
        <v>40</v>
      </c>
      <c r="X13" s="34">
        <v>40</v>
      </c>
      <c r="Y13" s="34">
        <v>20</v>
      </c>
      <c r="Z13" s="33">
        <f>SUM(AA13:AC13)</f>
        <v>100</v>
      </c>
      <c r="AA13" s="34">
        <v>30</v>
      </c>
      <c r="AB13" s="34">
        <v>20</v>
      </c>
      <c r="AC13" s="34">
        <v>50</v>
      </c>
    </row>
    <row r="14" spans="1:29" ht="62.25" customHeight="1" thickBot="1">
      <c r="A14" s="35" t="s">
        <v>59</v>
      </c>
      <c r="B14" s="35"/>
      <c r="C14" s="33">
        <f aca="true" t="shared" si="0" ref="C14:Q14">SUM(C15:C60)/46</f>
        <v>90.37043478260871</v>
      </c>
      <c r="D14" s="33">
        <f t="shared" si="0"/>
        <v>95.20869565217396</v>
      </c>
      <c r="E14" s="33">
        <f t="shared" si="0"/>
        <v>26.608695652173903</v>
      </c>
      <c r="F14" s="33">
        <f t="shared" si="0"/>
        <v>8.652173913043478</v>
      </c>
      <c r="G14" s="33">
        <f t="shared" si="0"/>
        <v>17.95652173913043</v>
      </c>
      <c r="H14" s="33">
        <f t="shared" si="0"/>
        <v>29.47826086956522</v>
      </c>
      <c r="I14" s="33">
        <f t="shared" si="0"/>
        <v>39.12173913043479</v>
      </c>
      <c r="J14" s="33">
        <f t="shared" si="0"/>
        <v>19.43913043478261</v>
      </c>
      <c r="K14" s="33">
        <f t="shared" si="0"/>
        <v>19.691304347826087</v>
      </c>
      <c r="L14" s="33">
        <f t="shared" si="0"/>
        <v>85.51521739130436</v>
      </c>
      <c r="M14" s="33">
        <f t="shared" si="0"/>
        <v>25.82608695652174</v>
      </c>
      <c r="N14" s="33">
        <f t="shared" si="0"/>
        <v>33.11304347826088</v>
      </c>
      <c r="O14" s="33">
        <f t="shared" si="0"/>
        <v>14</v>
      </c>
      <c r="P14" s="33">
        <f t="shared" si="0"/>
        <v>19.128260869565214</v>
      </c>
      <c r="Q14" s="33">
        <f t="shared" si="0"/>
        <v>26.576086956521735</v>
      </c>
      <c r="R14" s="33">
        <f>SUM(R15:R60)/46</f>
        <v>81.6</v>
      </c>
      <c r="S14" s="33">
        <f aca="true" t="shared" si="1" ref="S14:AC14">SUM(S15:S60)/46</f>
        <v>21.130434782608695</v>
      </c>
      <c r="T14" s="33">
        <f t="shared" si="1"/>
        <v>31.297826086956523</v>
      </c>
      <c r="U14" s="33">
        <f t="shared" si="1"/>
        <v>29.171739130434784</v>
      </c>
      <c r="V14" s="33">
        <f t="shared" si="1"/>
        <v>95.82608695652173</v>
      </c>
      <c r="W14" s="33">
        <f t="shared" si="1"/>
        <v>38.60434782608696</v>
      </c>
      <c r="X14" s="33">
        <f t="shared" si="1"/>
        <v>37.40869565217391</v>
      </c>
      <c r="Y14" s="33">
        <f t="shared" si="1"/>
        <v>19.813043478260873</v>
      </c>
      <c r="Z14" s="33">
        <f t="shared" si="1"/>
        <v>93.70217391304347</v>
      </c>
      <c r="AA14" s="33">
        <f t="shared" si="1"/>
        <v>27.86521739130435</v>
      </c>
      <c r="AB14" s="33">
        <f t="shared" si="1"/>
        <v>19.121739130434786</v>
      </c>
      <c r="AC14" s="33">
        <f t="shared" si="1"/>
        <v>46.71521739130435</v>
      </c>
    </row>
    <row r="15" spans="1:29" s="38" customFormat="1" ht="105.75" thickBot="1">
      <c r="A15" s="36">
        <v>1</v>
      </c>
      <c r="B15" s="44" t="s">
        <v>60</v>
      </c>
      <c r="C15" s="33">
        <f>SUM(D15,L15,R15,V15,Z15)/5</f>
        <v>82.28</v>
      </c>
      <c r="D15" s="33">
        <f aca="true" t="shared" si="2" ref="D15:D60">SUM(E15+H15+I15)</f>
        <v>73.3</v>
      </c>
      <c r="E15" s="33">
        <f aca="true" t="shared" si="3" ref="E15:E60">SUM(F15:G15)</f>
        <v>15.3</v>
      </c>
      <c r="F15" s="37">
        <v>10</v>
      </c>
      <c r="G15" s="37">
        <v>5.3</v>
      </c>
      <c r="H15" s="37">
        <v>18</v>
      </c>
      <c r="I15" s="37">
        <f>J15+K15</f>
        <v>40</v>
      </c>
      <c r="J15" s="37">
        <v>20</v>
      </c>
      <c r="K15" s="37">
        <v>20</v>
      </c>
      <c r="L15" s="33">
        <f aca="true" t="shared" si="4" ref="L15:L60">SUM(M15:N15,Q15)</f>
        <v>83</v>
      </c>
      <c r="M15" s="37">
        <v>24</v>
      </c>
      <c r="N15" s="37">
        <f>O15+P15</f>
        <v>31.4</v>
      </c>
      <c r="O15" s="37">
        <v>12</v>
      </c>
      <c r="P15" s="37">
        <v>19.4</v>
      </c>
      <c r="Q15" s="37">
        <v>27.6</v>
      </c>
      <c r="R15" s="33">
        <f>SUM(S15:U15)</f>
        <v>64</v>
      </c>
      <c r="S15" s="37">
        <v>18</v>
      </c>
      <c r="T15" s="37">
        <v>16</v>
      </c>
      <c r="U15" s="37">
        <v>30</v>
      </c>
      <c r="V15" s="33">
        <f aca="true" t="shared" si="5" ref="V15:V60">SUM(W15:Y15)</f>
        <v>96.8</v>
      </c>
      <c r="W15" s="37">
        <v>40</v>
      </c>
      <c r="X15" s="37">
        <v>36.8</v>
      </c>
      <c r="Y15" s="37">
        <v>20</v>
      </c>
      <c r="Z15" s="33">
        <f aca="true" t="shared" si="6" ref="Z15:Z60">SUM(AA15:AC15)</f>
        <v>94.3</v>
      </c>
      <c r="AA15" s="37">
        <v>28.2</v>
      </c>
      <c r="AB15" s="37">
        <v>19.6</v>
      </c>
      <c r="AC15" s="37">
        <v>46.5</v>
      </c>
    </row>
    <row r="16" spans="1:29" s="38" customFormat="1" ht="60.75" thickBot="1">
      <c r="A16" s="36">
        <v>2</v>
      </c>
      <c r="B16" s="44" t="s">
        <v>61</v>
      </c>
      <c r="C16" s="33">
        <f>SUM(D16,L16,R16,V16,Z16)/5</f>
        <v>93.22</v>
      </c>
      <c r="D16" s="33">
        <f t="shared" si="2"/>
        <v>97</v>
      </c>
      <c r="E16" s="33">
        <f t="shared" si="3"/>
        <v>28</v>
      </c>
      <c r="F16" s="37">
        <v>8</v>
      </c>
      <c r="G16" s="37">
        <v>20</v>
      </c>
      <c r="H16" s="37">
        <v>30</v>
      </c>
      <c r="I16" s="37">
        <f aca="true" t="shared" si="7" ref="I16:I60">J16+K16</f>
        <v>39</v>
      </c>
      <c r="J16" s="37">
        <v>19.6</v>
      </c>
      <c r="K16" s="37">
        <v>19.4</v>
      </c>
      <c r="L16" s="33">
        <f t="shared" si="4"/>
        <v>79.3</v>
      </c>
      <c r="M16" s="37">
        <v>24</v>
      </c>
      <c r="N16" s="37">
        <f>O16+P16</f>
        <v>31.8</v>
      </c>
      <c r="O16" s="37">
        <v>12</v>
      </c>
      <c r="P16" s="37">
        <v>19.8</v>
      </c>
      <c r="Q16" s="37">
        <v>23.5</v>
      </c>
      <c r="R16" s="33">
        <f aca="true" t="shared" si="8" ref="R16:R60">SUM(S16:U16)</f>
        <v>97.3</v>
      </c>
      <c r="S16" s="37">
        <v>30</v>
      </c>
      <c r="T16" s="37">
        <v>40</v>
      </c>
      <c r="U16" s="37">
        <v>27.3</v>
      </c>
      <c r="V16" s="33">
        <f t="shared" si="5"/>
        <v>98.8</v>
      </c>
      <c r="W16" s="37">
        <v>40</v>
      </c>
      <c r="X16" s="37">
        <v>38.8</v>
      </c>
      <c r="Y16" s="37">
        <v>20</v>
      </c>
      <c r="Z16" s="33">
        <f t="shared" si="6"/>
        <v>93.69999999999999</v>
      </c>
      <c r="AA16" s="37">
        <v>27.9</v>
      </c>
      <c r="AB16" s="37">
        <v>19.4</v>
      </c>
      <c r="AC16" s="37">
        <v>46.4</v>
      </c>
    </row>
    <row r="17" spans="1:29" s="38" customFormat="1" ht="60.75" thickBot="1">
      <c r="A17" s="36">
        <v>3</v>
      </c>
      <c r="B17" s="44" t="s">
        <v>62</v>
      </c>
      <c r="C17" s="33">
        <f>SUM(D17,L17,R17,V17,Z17)/5</f>
        <v>87.8</v>
      </c>
      <c r="D17" s="33">
        <f t="shared" si="2"/>
        <v>99.6</v>
      </c>
      <c r="E17" s="33">
        <f t="shared" si="3"/>
        <v>29.6</v>
      </c>
      <c r="F17" s="37">
        <v>10</v>
      </c>
      <c r="G17" s="37">
        <v>19.6</v>
      </c>
      <c r="H17" s="37">
        <v>30</v>
      </c>
      <c r="I17" s="37">
        <f t="shared" si="7"/>
        <v>40</v>
      </c>
      <c r="J17" s="37">
        <v>20</v>
      </c>
      <c r="K17" s="37">
        <v>20</v>
      </c>
      <c r="L17" s="33">
        <f t="shared" si="4"/>
        <v>79.9</v>
      </c>
      <c r="M17" s="37">
        <v>24</v>
      </c>
      <c r="N17" s="37">
        <v>31.6</v>
      </c>
      <c r="O17" s="37">
        <v>12</v>
      </c>
      <c r="P17" s="37">
        <v>19.3</v>
      </c>
      <c r="Q17" s="37">
        <v>24.3</v>
      </c>
      <c r="R17" s="33">
        <f t="shared" si="8"/>
        <v>68.1</v>
      </c>
      <c r="S17" s="37">
        <v>24</v>
      </c>
      <c r="T17" s="37">
        <v>24</v>
      </c>
      <c r="U17" s="37">
        <v>20.1</v>
      </c>
      <c r="V17" s="33">
        <f t="shared" si="5"/>
        <v>95.2</v>
      </c>
      <c r="W17" s="37">
        <v>39</v>
      </c>
      <c r="X17" s="37">
        <v>37</v>
      </c>
      <c r="Y17" s="37">
        <v>19.2</v>
      </c>
      <c r="Z17" s="33">
        <f t="shared" si="6"/>
        <v>96.2</v>
      </c>
      <c r="AA17" s="37">
        <v>29.1</v>
      </c>
      <c r="AB17" s="37">
        <v>18.6</v>
      </c>
      <c r="AC17" s="37">
        <v>48.5</v>
      </c>
    </row>
    <row r="18" spans="1:29" s="38" customFormat="1" ht="60.75" thickBot="1">
      <c r="A18" s="36">
        <v>4</v>
      </c>
      <c r="B18" s="44" t="s">
        <v>63</v>
      </c>
      <c r="C18" s="33">
        <f>SUM(D18,L18,R18,V18,Z18)/5</f>
        <v>93.92</v>
      </c>
      <c r="D18" s="33">
        <f t="shared" si="2"/>
        <v>95</v>
      </c>
      <c r="E18" s="33">
        <f t="shared" si="3"/>
        <v>26</v>
      </c>
      <c r="F18" s="37">
        <v>6</v>
      </c>
      <c r="G18" s="37">
        <v>20</v>
      </c>
      <c r="H18" s="37">
        <v>30</v>
      </c>
      <c r="I18" s="37">
        <f t="shared" si="7"/>
        <v>39</v>
      </c>
      <c r="J18" s="37">
        <v>19.8</v>
      </c>
      <c r="K18" s="37">
        <v>19.2</v>
      </c>
      <c r="L18" s="33">
        <f t="shared" si="4"/>
        <v>81.3</v>
      </c>
      <c r="M18" s="37">
        <v>24</v>
      </c>
      <c r="N18" s="37">
        <v>30.6</v>
      </c>
      <c r="O18" s="37">
        <v>12</v>
      </c>
      <c r="P18" s="37">
        <v>18.5</v>
      </c>
      <c r="Q18" s="37">
        <v>26.7</v>
      </c>
      <c r="R18" s="33">
        <f t="shared" si="8"/>
        <v>100</v>
      </c>
      <c r="S18" s="37">
        <v>30</v>
      </c>
      <c r="T18" s="37">
        <v>40</v>
      </c>
      <c r="U18" s="37">
        <v>30</v>
      </c>
      <c r="V18" s="33">
        <f t="shared" si="5"/>
        <v>97</v>
      </c>
      <c r="W18" s="37">
        <v>39</v>
      </c>
      <c r="X18" s="37">
        <v>38</v>
      </c>
      <c r="Y18" s="37">
        <v>20</v>
      </c>
      <c r="Z18" s="33">
        <f t="shared" si="6"/>
        <v>96.3</v>
      </c>
      <c r="AA18" s="37">
        <v>28.2</v>
      </c>
      <c r="AB18" s="37">
        <v>19.6</v>
      </c>
      <c r="AC18" s="37">
        <v>48.5</v>
      </c>
    </row>
    <row r="19" spans="1:29" s="38" customFormat="1" ht="75.75" thickBot="1">
      <c r="A19" s="36">
        <v>5</v>
      </c>
      <c r="B19" s="44" t="s">
        <v>64</v>
      </c>
      <c r="C19" s="33">
        <f>SUM(D19,L19,R19,V19,Z19)/5</f>
        <v>92.98</v>
      </c>
      <c r="D19" s="33">
        <f t="shared" si="2"/>
        <v>99.3</v>
      </c>
      <c r="E19" s="33">
        <f t="shared" si="3"/>
        <v>29.5</v>
      </c>
      <c r="F19" s="37">
        <v>10</v>
      </c>
      <c r="G19" s="37">
        <v>19.5</v>
      </c>
      <c r="H19" s="37">
        <v>30</v>
      </c>
      <c r="I19" s="37">
        <f t="shared" si="7"/>
        <v>39.8</v>
      </c>
      <c r="J19" s="37">
        <v>19.8</v>
      </c>
      <c r="K19" s="37">
        <v>20</v>
      </c>
      <c r="L19" s="33">
        <f t="shared" si="4"/>
        <v>88</v>
      </c>
      <c r="M19" s="37">
        <v>30</v>
      </c>
      <c r="N19" s="37">
        <f>O19+P19</f>
        <v>31.3</v>
      </c>
      <c r="O19" s="37">
        <v>12</v>
      </c>
      <c r="P19" s="37">
        <v>19.3</v>
      </c>
      <c r="Q19" s="37">
        <v>26.7</v>
      </c>
      <c r="R19" s="33">
        <f t="shared" si="8"/>
        <v>96.4</v>
      </c>
      <c r="S19" s="37">
        <v>30</v>
      </c>
      <c r="T19" s="37">
        <v>40</v>
      </c>
      <c r="U19" s="37">
        <v>26.4</v>
      </c>
      <c r="V19" s="33">
        <f t="shared" si="5"/>
        <v>96.19999999999999</v>
      </c>
      <c r="W19" s="37">
        <v>39.8</v>
      </c>
      <c r="X19" s="37">
        <v>36.4</v>
      </c>
      <c r="Y19" s="37">
        <v>20</v>
      </c>
      <c r="Z19" s="33">
        <f t="shared" si="6"/>
        <v>85</v>
      </c>
      <c r="AA19" s="37">
        <v>25.8</v>
      </c>
      <c r="AB19" s="37">
        <v>19.2</v>
      </c>
      <c r="AC19" s="37">
        <v>40</v>
      </c>
    </row>
    <row r="20" spans="1:29" s="38" customFormat="1" ht="60.75" thickBot="1">
      <c r="A20" s="36">
        <v>6</v>
      </c>
      <c r="B20" s="44" t="s">
        <v>65</v>
      </c>
      <c r="C20" s="33">
        <f>SUM(D20,L20,R20,V20,Z20)/5</f>
        <v>90.04</v>
      </c>
      <c r="D20" s="33">
        <f t="shared" si="2"/>
        <v>100</v>
      </c>
      <c r="E20" s="33">
        <f t="shared" si="3"/>
        <v>30</v>
      </c>
      <c r="F20" s="37">
        <v>10</v>
      </c>
      <c r="G20" s="37">
        <v>20</v>
      </c>
      <c r="H20" s="37">
        <v>30</v>
      </c>
      <c r="I20" s="37">
        <f t="shared" si="7"/>
        <v>40</v>
      </c>
      <c r="J20" s="37">
        <v>20</v>
      </c>
      <c r="K20" s="37">
        <v>20</v>
      </c>
      <c r="L20" s="33">
        <f t="shared" si="4"/>
        <v>79</v>
      </c>
      <c r="M20" s="37">
        <v>24</v>
      </c>
      <c r="N20" s="37">
        <v>29.2</v>
      </c>
      <c r="O20" s="37">
        <v>12</v>
      </c>
      <c r="P20" s="37">
        <v>17.3</v>
      </c>
      <c r="Q20" s="37">
        <v>25.8</v>
      </c>
      <c r="R20" s="33">
        <f t="shared" si="8"/>
        <v>80</v>
      </c>
      <c r="S20" s="37">
        <v>18</v>
      </c>
      <c r="T20" s="37">
        <v>32</v>
      </c>
      <c r="U20" s="37">
        <v>30</v>
      </c>
      <c r="V20" s="33">
        <f t="shared" si="5"/>
        <v>93.6</v>
      </c>
      <c r="W20" s="37">
        <v>38.8</v>
      </c>
      <c r="X20" s="37">
        <v>34.8</v>
      </c>
      <c r="Y20" s="37">
        <v>20</v>
      </c>
      <c r="Z20" s="33">
        <f t="shared" si="6"/>
        <v>97.6</v>
      </c>
      <c r="AA20" s="37">
        <v>29.4</v>
      </c>
      <c r="AB20" s="37">
        <v>19.2</v>
      </c>
      <c r="AC20" s="37">
        <v>49</v>
      </c>
    </row>
    <row r="21" spans="1:29" s="38" customFormat="1" ht="60.75" thickBot="1">
      <c r="A21" s="36">
        <v>7</v>
      </c>
      <c r="B21" s="44" t="s">
        <v>66</v>
      </c>
      <c r="C21" s="33">
        <f>SUM(D21,L21,R21,V21,Z21)/5</f>
        <v>88.22</v>
      </c>
      <c r="D21" s="33">
        <f t="shared" si="2"/>
        <v>89.9</v>
      </c>
      <c r="E21" s="33">
        <f t="shared" si="3"/>
        <v>25.3</v>
      </c>
      <c r="F21" s="37">
        <v>8</v>
      </c>
      <c r="G21" s="37">
        <v>17.3</v>
      </c>
      <c r="H21" s="37">
        <v>27</v>
      </c>
      <c r="I21" s="37">
        <f t="shared" si="7"/>
        <v>37.6</v>
      </c>
      <c r="J21" s="37">
        <v>18.8</v>
      </c>
      <c r="K21" s="37">
        <v>18.8</v>
      </c>
      <c r="L21" s="33">
        <f t="shared" si="4"/>
        <v>76</v>
      </c>
      <c r="M21" s="37">
        <v>24</v>
      </c>
      <c r="N21" s="37">
        <f>O21+P21</f>
        <v>30.4</v>
      </c>
      <c r="O21" s="37">
        <v>12</v>
      </c>
      <c r="P21" s="37">
        <v>18.4</v>
      </c>
      <c r="Q21" s="37">
        <v>21.6</v>
      </c>
      <c r="R21" s="33">
        <f t="shared" si="8"/>
        <v>100</v>
      </c>
      <c r="S21" s="37">
        <v>30</v>
      </c>
      <c r="T21" s="37">
        <v>40</v>
      </c>
      <c r="U21" s="37">
        <v>30</v>
      </c>
      <c r="V21" s="33">
        <f t="shared" si="5"/>
        <v>86</v>
      </c>
      <c r="W21" s="37">
        <v>31</v>
      </c>
      <c r="X21" s="37">
        <v>35</v>
      </c>
      <c r="Y21" s="37">
        <v>20</v>
      </c>
      <c r="Z21" s="33">
        <f t="shared" si="6"/>
        <v>89.2</v>
      </c>
      <c r="AA21" s="37">
        <v>28.8</v>
      </c>
      <c r="AB21" s="37">
        <v>18.4</v>
      </c>
      <c r="AC21" s="37">
        <v>42</v>
      </c>
    </row>
    <row r="22" spans="1:29" s="38" customFormat="1" ht="60.75" thickBot="1">
      <c r="A22" s="36">
        <v>8</v>
      </c>
      <c r="B22" s="44" t="s">
        <v>67</v>
      </c>
      <c r="C22" s="33">
        <f>SUM(D22,L22,R22,V22,Z22)/5</f>
        <v>89.89999999999999</v>
      </c>
      <c r="D22" s="33">
        <f t="shared" si="2"/>
        <v>95</v>
      </c>
      <c r="E22" s="33">
        <f t="shared" si="3"/>
        <v>25</v>
      </c>
      <c r="F22" s="37">
        <v>6</v>
      </c>
      <c r="G22" s="37">
        <v>19</v>
      </c>
      <c r="H22" s="37">
        <v>30</v>
      </c>
      <c r="I22" s="37">
        <f t="shared" si="7"/>
        <v>40</v>
      </c>
      <c r="J22" s="37">
        <v>20</v>
      </c>
      <c r="K22" s="37">
        <v>20</v>
      </c>
      <c r="L22" s="33">
        <f t="shared" si="4"/>
        <v>86.4</v>
      </c>
      <c r="M22" s="37">
        <v>30</v>
      </c>
      <c r="N22" s="37">
        <f aca="true" t="shared" si="9" ref="N22:N55">O22+P22</f>
        <v>31.2</v>
      </c>
      <c r="O22" s="37">
        <v>12</v>
      </c>
      <c r="P22" s="37">
        <v>19.2</v>
      </c>
      <c r="Q22" s="37">
        <v>25.2</v>
      </c>
      <c r="R22" s="33">
        <f t="shared" si="8"/>
        <v>94</v>
      </c>
      <c r="S22" s="37">
        <v>24</v>
      </c>
      <c r="T22" s="37">
        <v>40</v>
      </c>
      <c r="U22" s="37">
        <v>30</v>
      </c>
      <c r="V22" s="33">
        <f t="shared" si="5"/>
        <v>82.4</v>
      </c>
      <c r="W22" s="37">
        <v>33.2</v>
      </c>
      <c r="X22" s="37">
        <v>35.2</v>
      </c>
      <c r="Y22" s="37">
        <v>14</v>
      </c>
      <c r="Z22" s="33">
        <f t="shared" si="6"/>
        <v>91.7</v>
      </c>
      <c r="AA22" s="37">
        <v>27.7</v>
      </c>
      <c r="AB22" s="37">
        <v>20</v>
      </c>
      <c r="AC22" s="37">
        <v>44</v>
      </c>
    </row>
    <row r="23" spans="1:29" s="38" customFormat="1" ht="60.75" thickBot="1">
      <c r="A23" s="36">
        <v>9</v>
      </c>
      <c r="B23" s="44" t="s">
        <v>68</v>
      </c>
      <c r="C23" s="33">
        <f>SUM(D23,L23,R23,V23,Z23)/5</f>
        <v>91.08</v>
      </c>
      <c r="D23" s="33">
        <f t="shared" si="2"/>
        <v>97.6</v>
      </c>
      <c r="E23" s="33">
        <f t="shared" si="3"/>
        <v>27.6</v>
      </c>
      <c r="F23" s="37">
        <v>8</v>
      </c>
      <c r="G23" s="37">
        <v>19.6</v>
      </c>
      <c r="H23" s="37">
        <v>30</v>
      </c>
      <c r="I23" s="37">
        <f t="shared" si="7"/>
        <v>40</v>
      </c>
      <c r="J23" s="37">
        <v>20</v>
      </c>
      <c r="K23" s="37">
        <v>20</v>
      </c>
      <c r="L23" s="33">
        <f t="shared" si="4"/>
        <v>84</v>
      </c>
      <c r="M23" s="37">
        <v>30</v>
      </c>
      <c r="N23" s="37">
        <v>30</v>
      </c>
      <c r="O23" s="37">
        <v>12</v>
      </c>
      <c r="P23" s="37">
        <v>18.2</v>
      </c>
      <c r="Q23" s="37">
        <v>24</v>
      </c>
      <c r="R23" s="33">
        <f t="shared" si="8"/>
        <v>100</v>
      </c>
      <c r="S23" s="37">
        <v>30</v>
      </c>
      <c r="T23" s="37">
        <v>40</v>
      </c>
      <c r="U23" s="37">
        <v>30</v>
      </c>
      <c r="V23" s="33">
        <f t="shared" si="5"/>
        <v>85.4</v>
      </c>
      <c r="W23" s="37">
        <v>33.4</v>
      </c>
      <c r="X23" s="37">
        <v>32</v>
      </c>
      <c r="Y23" s="37">
        <v>20</v>
      </c>
      <c r="Z23" s="33">
        <f t="shared" si="6"/>
        <v>88.4</v>
      </c>
      <c r="AA23" s="37">
        <v>26.4</v>
      </c>
      <c r="AB23" s="37">
        <v>20</v>
      </c>
      <c r="AC23" s="37">
        <v>42</v>
      </c>
    </row>
    <row r="24" spans="1:29" s="38" customFormat="1" ht="60.75" thickBot="1">
      <c r="A24" s="36">
        <v>10</v>
      </c>
      <c r="B24" s="44" t="s">
        <v>69</v>
      </c>
      <c r="C24" s="33">
        <f>SUM(D24,L24,R24,V24,Z24)/5</f>
        <v>96.3</v>
      </c>
      <c r="D24" s="33">
        <f t="shared" si="2"/>
        <v>97.9</v>
      </c>
      <c r="E24" s="33">
        <f t="shared" si="3"/>
        <v>27.9</v>
      </c>
      <c r="F24" s="37">
        <v>10</v>
      </c>
      <c r="G24" s="37">
        <v>17.9</v>
      </c>
      <c r="H24" s="37">
        <v>30</v>
      </c>
      <c r="I24" s="37">
        <f t="shared" si="7"/>
        <v>40</v>
      </c>
      <c r="J24" s="37">
        <v>20</v>
      </c>
      <c r="K24" s="37">
        <v>20</v>
      </c>
      <c r="L24" s="33">
        <f t="shared" si="4"/>
        <v>85.2</v>
      </c>
      <c r="M24" s="37">
        <v>30</v>
      </c>
      <c r="N24" s="37">
        <f t="shared" si="9"/>
        <v>31.2</v>
      </c>
      <c r="O24" s="37">
        <v>12</v>
      </c>
      <c r="P24" s="37">
        <v>19.2</v>
      </c>
      <c r="Q24" s="37">
        <v>24</v>
      </c>
      <c r="R24" s="33">
        <f t="shared" si="8"/>
        <v>100</v>
      </c>
      <c r="S24" s="37">
        <v>30</v>
      </c>
      <c r="T24" s="37">
        <v>40</v>
      </c>
      <c r="U24" s="37">
        <v>30</v>
      </c>
      <c r="V24" s="33">
        <f t="shared" si="5"/>
        <v>100</v>
      </c>
      <c r="W24" s="37">
        <v>40</v>
      </c>
      <c r="X24" s="37">
        <v>40</v>
      </c>
      <c r="Y24" s="37">
        <v>20</v>
      </c>
      <c r="Z24" s="33">
        <f t="shared" si="6"/>
        <v>98.4</v>
      </c>
      <c r="AA24" s="37">
        <v>30</v>
      </c>
      <c r="AB24" s="37">
        <v>18.4</v>
      </c>
      <c r="AC24" s="37">
        <v>50</v>
      </c>
    </row>
    <row r="25" spans="1:29" s="38" customFormat="1" ht="92.25" customHeight="1" thickBot="1">
      <c r="A25" s="36">
        <v>11</v>
      </c>
      <c r="B25" s="44" t="s">
        <v>70</v>
      </c>
      <c r="C25" s="33">
        <f>SUM(D25,L25,R25,V25,Z25)/5</f>
        <v>96.74</v>
      </c>
      <c r="D25" s="33">
        <f t="shared" si="2"/>
        <v>95</v>
      </c>
      <c r="E25" s="33">
        <f t="shared" si="3"/>
        <v>27.5</v>
      </c>
      <c r="F25" s="37">
        <v>10</v>
      </c>
      <c r="G25" s="37">
        <v>17.5</v>
      </c>
      <c r="H25" s="37">
        <v>30</v>
      </c>
      <c r="I25" s="37">
        <v>37.5</v>
      </c>
      <c r="J25" s="37">
        <v>19</v>
      </c>
      <c r="K25" s="37">
        <v>18.8</v>
      </c>
      <c r="L25" s="33">
        <f t="shared" si="4"/>
        <v>97.2</v>
      </c>
      <c r="M25" s="37">
        <v>30</v>
      </c>
      <c r="N25" s="37">
        <v>39</v>
      </c>
      <c r="O25" s="37">
        <v>20</v>
      </c>
      <c r="P25" s="37">
        <v>19.6</v>
      </c>
      <c r="Q25" s="37">
        <v>28.2</v>
      </c>
      <c r="R25" s="33">
        <f t="shared" si="8"/>
        <v>92</v>
      </c>
      <c r="S25" s="37">
        <v>30</v>
      </c>
      <c r="T25" s="37">
        <v>32</v>
      </c>
      <c r="U25" s="37">
        <v>30</v>
      </c>
      <c r="V25" s="33">
        <f t="shared" si="5"/>
        <v>100</v>
      </c>
      <c r="W25" s="37">
        <v>40</v>
      </c>
      <c r="X25" s="37">
        <v>40</v>
      </c>
      <c r="Y25" s="37">
        <v>20</v>
      </c>
      <c r="Z25" s="33">
        <f t="shared" si="6"/>
        <v>99.5</v>
      </c>
      <c r="AA25" s="37">
        <v>29.5</v>
      </c>
      <c r="AB25" s="37">
        <v>20</v>
      </c>
      <c r="AC25" s="37">
        <v>50</v>
      </c>
    </row>
    <row r="26" spans="1:29" s="38" customFormat="1" ht="75.75" thickBot="1">
      <c r="A26" s="36">
        <v>12</v>
      </c>
      <c r="B26" s="44" t="s">
        <v>71</v>
      </c>
      <c r="C26" s="33">
        <f>SUM(D26,L26,R26,V26,Z26)/5</f>
        <v>94.96000000000001</v>
      </c>
      <c r="D26" s="33">
        <f t="shared" si="2"/>
        <v>99.4</v>
      </c>
      <c r="E26" s="33">
        <f t="shared" si="3"/>
        <v>29.4</v>
      </c>
      <c r="F26" s="37">
        <v>10</v>
      </c>
      <c r="G26" s="37">
        <v>19.4</v>
      </c>
      <c r="H26" s="37">
        <v>30</v>
      </c>
      <c r="I26" s="37">
        <f t="shared" si="7"/>
        <v>40</v>
      </c>
      <c r="J26" s="37">
        <v>20</v>
      </c>
      <c r="K26" s="37">
        <v>20</v>
      </c>
      <c r="L26" s="33">
        <f t="shared" si="4"/>
        <v>91.6</v>
      </c>
      <c r="M26" s="37">
        <v>30</v>
      </c>
      <c r="N26" s="37">
        <v>32</v>
      </c>
      <c r="O26" s="37">
        <v>12</v>
      </c>
      <c r="P26" s="37">
        <v>19.8</v>
      </c>
      <c r="Q26" s="37">
        <v>29.6</v>
      </c>
      <c r="R26" s="33">
        <f t="shared" si="8"/>
        <v>100</v>
      </c>
      <c r="S26" s="37">
        <v>30</v>
      </c>
      <c r="T26" s="37">
        <v>40</v>
      </c>
      <c r="U26" s="37">
        <v>30</v>
      </c>
      <c r="V26" s="33">
        <f t="shared" si="5"/>
        <v>97.80000000000001</v>
      </c>
      <c r="W26" s="37">
        <v>40</v>
      </c>
      <c r="X26" s="37">
        <v>38.4</v>
      </c>
      <c r="Y26" s="37">
        <v>19.4</v>
      </c>
      <c r="Z26" s="33">
        <f t="shared" si="6"/>
        <v>86</v>
      </c>
      <c r="AA26" s="37">
        <v>25.2</v>
      </c>
      <c r="AB26" s="37">
        <v>17.8</v>
      </c>
      <c r="AC26" s="37">
        <v>43</v>
      </c>
    </row>
    <row r="27" spans="1:29" s="38" customFormat="1" ht="90.75" thickBot="1">
      <c r="A27" s="36">
        <v>13</v>
      </c>
      <c r="B27" s="44" t="s">
        <v>72</v>
      </c>
      <c r="C27" s="33">
        <f>SUM(D27,L27,R27,V27,Z27)/5</f>
        <v>93.73999999999998</v>
      </c>
      <c r="D27" s="33">
        <f t="shared" si="2"/>
        <v>98</v>
      </c>
      <c r="E27" s="33">
        <f t="shared" si="3"/>
        <v>28</v>
      </c>
      <c r="F27" s="37">
        <v>8</v>
      </c>
      <c r="G27" s="37">
        <v>20</v>
      </c>
      <c r="H27" s="37">
        <v>30</v>
      </c>
      <c r="I27" s="37">
        <f t="shared" si="7"/>
        <v>40</v>
      </c>
      <c r="J27" s="37">
        <v>20</v>
      </c>
      <c r="K27" s="37">
        <v>20</v>
      </c>
      <c r="L27" s="33">
        <f t="shared" si="4"/>
        <v>89.9</v>
      </c>
      <c r="M27" s="37">
        <v>30</v>
      </c>
      <c r="N27" s="37">
        <f t="shared" si="9"/>
        <v>31.4</v>
      </c>
      <c r="O27" s="37">
        <v>12</v>
      </c>
      <c r="P27" s="37">
        <v>19.4</v>
      </c>
      <c r="Q27" s="37">
        <v>28.5</v>
      </c>
      <c r="R27" s="33">
        <f t="shared" si="8"/>
        <v>94</v>
      </c>
      <c r="S27" s="37">
        <v>24</v>
      </c>
      <c r="T27" s="37">
        <v>40</v>
      </c>
      <c r="U27" s="37">
        <v>30</v>
      </c>
      <c r="V27" s="33">
        <f t="shared" si="5"/>
        <v>95.2</v>
      </c>
      <c r="W27" s="37">
        <v>40</v>
      </c>
      <c r="X27" s="37">
        <v>35.2</v>
      </c>
      <c r="Y27" s="37">
        <v>20</v>
      </c>
      <c r="Z27" s="33">
        <f t="shared" si="6"/>
        <v>91.6</v>
      </c>
      <c r="AA27" s="37">
        <v>28.2</v>
      </c>
      <c r="AB27" s="37">
        <v>19.4</v>
      </c>
      <c r="AC27" s="37">
        <v>44</v>
      </c>
    </row>
    <row r="28" spans="1:29" s="38" customFormat="1" ht="60.75" thickBot="1">
      <c r="A28" s="36">
        <v>14</v>
      </c>
      <c r="B28" s="44" t="s">
        <v>73</v>
      </c>
      <c r="C28" s="33">
        <f>SUM(D28,L28,R28,V28,Z28)/5</f>
        <v>87.76000000000002</v>
      </c>
      <c r="D28" s="33">
        <f t="shared" si="2"/>
        <v>92.8</v>
      </c>
      <c r="E28" s="33">
        <f t="shared" si="3"/>
        <v>28.4</v>
      </c>
      <c r="F28" s="37">
        <v>10</v>
      </c>
      <c r="G28" s="37">
        <v>18.4</v>
      </c>
      <c r="H28" s="37">
        <v>27</v>
      </c>
      <c r="I28" s="37">
        <f t="shared" si="7"/>
        <v>37.4</v>
      </c>
      <c r="J28" s="37">
        <v>18</v>
      </c>
      <c r="K28" s="37">
        <v>19.4</v>
      </c>
      <c r="L28" s="33">
        <f t="shared" si="4"/>
        <v>94.3</v>
      </c>
      <c r="M28" s="37">
        <v>30</v>
      </c>
      <c r="N28" s="37">
        <f t="shared" si="9"/>
        <v>40</v>
      </c>
      <c r="O28" s="37">
        <v>20</v>
      </c>
      <c r="P28" s="37">
        <v>20</v>
      </c>
      <c r="Q28" s="37">
        <v>24.3</v>
      </c>
      <c r="R28" s="33">
        <f t="shared" si="8"/>
        <v>78</v>
      </c>
      <c r="S28" s="37">
        <v>24</v>
      </c>
      <c r="T28" s="37">
        <v>24</v>
      </c>
      <c r="U28" s="37">
        <v>30</v>
      </c>
      <c r="V28" s="33">
        <f t="shared" si="5"/>
        <v>92.8</v>
      </c>
      <c r="W28" s="37">
        <v>38</v>
      </c>
      <c r="X28" s="37">
        <v>34.8</v>
      </c>
      <c r="Y28" s="37">
        <v>20</v>
      </c>
      <c r="Z28" s="33">
        <f t="shared" si="6"/>
        <v>80.9</v>
      </c>
      <c r="AA28" s="37">
        <v>23.7</v>
      </c>
      <c r="AB28" s="37">
        <v>17.2</v>
      </c>
      <c r="AC28" s="37">
        <v>40</v>
      </c>
    </row>
    <row r="29" spans="1:29" s="38" customFormat="1" ht="60.75" thickBot="1">
      <c r="A29" s="36">
        <v>15</v>
      </c>
      <c r="B29" s="44" t="s">
        <v>74</v>
      </c>
      <c r="C29" s="33">
        <f>SUM(D29,L29,R29,V29,Z29)/5</f>
        <v>93.76</v>
      </c>
      <c r="D29" s="33">
        <f t="shared" si="2"/>
        <v>96.6</v>
      </c>
      <c r="E29" s="33">
        <f t="shared" si="3"/>
        <v>28</v>
      </c>
      <c r="F29" s="37">
        <v>8</v>
      </c>
      <c r="G29" s="37">
        <v>20</v>
      </c>
      <c r="H29" s="37">
        <v>30</v>
      </c>
      <c r="I29" s="37">
        <f t="shared" si="7"/>
        <v>38.6</v>
      </c>
      <c r="J29" s="37">
        <v>19.8</v>
      </c>
      <c r="K29" s="37">
        <v>18.8</v>
      </c>
      <c r="L29" s="33">
        <f t="shared" si="4"/>
        <v>89</v>
      </c>
      <c r="M29" s="37">
        <v>30</v>
      </c>
      <c r="N29" s="37">
        <f t="shared" si="9"/>
        <v>30.8</v>
      </c>
      <c r="O29" s="37">
        <v>12</v>
      </c>
      <c r="P29" s="37">
        <v>18.8</v>
      </c>
      <c r="Q29" s="37">
        <v>28.2</v>
      </c>
      <c r="R29" s="33">
        <f t="shared" si="8"/>
        <v>86</v>
      </c>
      <c r="S29" s="37">
        <v>24</v>
      </c>
      <c r="T29" s="37">
        <v>32</v>
      </c>
      <c r="U29" s="37">
        <v>30</v>
      </c>
      <c r="V29" s="33">
        <f t="shared" si="5"/>
        <v>97.4</v>
      </c>
      <c r="W29" s="37">
        <v>39</v>
      </c>
      <c r="X29" s="37">
        <v>38.4</v>
      </c>
      <c r="Y29" s="37">
        <v>20</v>
      </c>
      <c r="Z29" s="33">
        <f t="shared" si="6"/>
        <v>99.8</v>
      </c>
      <c r="AA29" s="37">
        <v>30</v>
      </c>
      <c r="AB29" s="37">
        <v>19.8</v>
      </c>
      <c r="AC29" s="37">
        <v>50</v>
      </c>
    </row>
    <row r="30" spans="1:29" s="38" customFormat="1" ht="60.75" thickBot="1">
      <c r="A30" s="36">
        <v>16</v>
      </c>
      <c r="B30" s="44" t="s">
        <v>75</v>
      </c>
      <c r="C30" s="33">
        <f>SUM(D30,L30,R30,V30,Z30)/5</f>
        <v>96.91999999999999</v>
      </c>
      <c r="D30" s="33">
        <f t="shared" si="2"/>
        <v>90.4</v>
      </c>
      <c r="E30" s="33">
        <f t="shared" si="3"/>
        <v>24.4</v>
      </c>
      <c r="F30" s="37">
        <v>6</v>
      </c>
      <c r="G30" s="37">
        <v>18.4</v>
      </c>
      <c r="H30" s="37">
        <v>27</v>
      </c>
      <c r="I30" s="37">
        <f t="shared" si="7"/>
        <v>39</v>
      </c>
      <c r="J30" s="37">
        <v>19.8</v>
      </c>
      <c r="K30" s="37">
        <v>19.2</v>
      </c>
      <c r="L30" s="33">
        <f t="shared" si="4"/>
        <v>98</v>
      </c>
      <c r="M30" s="37">
        <v>30</v>
      </c>
      <c r="N30" s="37">
        <v>39.2</v>
      </c>
      <c r="O30" s="37">
        <v>20</v>
      </c>
      <c r="P30" s="37">
        <v>19.3</v>
      </c>
      <c r="Q30" s="37">
        <v>28.8</v>
      </c>
      <c r="R30" s="33">
        <f t="shared" si="8"/>
        <v>100</v>
      </c>
      <c r="S30" s="37">
        <v>30</v>
      </c>
      <c r="T30" s="37">
        <v>40</v>
      </c>
      <c r="U30" s="37">
        <v>30</v>
      </c>
      <c r="V30" s="33">
        <f t="shared" si="5"/>
        <v>97.4</v>
      </c>
      <c r="W30" s="37">
        <v>39</v>
      </c>
      <c r="X30" s="37">
        <v>38.4</v>
      </c>
      <c r="Y30" s="37">
        <v>20</v>
      </c>
      <c r="Z30" s="33">
        <f t="shared" si="6"/>
        <v>98.8</v>
      </c>
      <c r="AA30" s="37">
        <v>29.7</v>
      </c>
      <c r="AB30" s="37">
        <v>19.6</v>
      </c>
      <c r="AC30" s="37">
        <v>49.5</v>
      </c>
    </row>
    <row r="31" spans="1:29" s="38" customFormat="1" ht="75.75" thickBot="1">
      <c r="A31" s="36">
        <v>17</v>
      </c>
      <c r="B31" s="44" t="s">
        <v>76</v>
      </c>
      <c r="C31" s="33">
        <f>SUM(D31,L31,R31,V31,Z31)/5</f>
        <v>88.7</v>
      </c>
      <c r="D31" s="33">
        <f t="shared" si="2"/>
        <v>90.19999999999999</v>
      </c>
      <c r="E31" s="33">
        <f t="shared" si="3"/>
        <v>25.4</v>
      </c>
      <c r="F31" s="37">
        <v>8</v>
      </c>
      <c r="G31" s="37">
        <v>17.4</v>
      </c>
      <c r="H31" s="37">
        <v>30</v>
      </c>
      <c r="I31" s="37">
        <f t="shared" si="7"/>
        <v>34.8</v>
      </c>
      <c r="J31" s="37">
        <v>19.4</v>
      </c>
      <c r="K31" s="37">
        <v>15.4</v>
      </c>
      <c r="L31" s="33">
        <f t="shared" si="4"/>
        <v>90.7</v>
      </c>
      <c r="M31" s="37">
        <v>24</v>
      </c>
      <c r="N31" s="37">
        <f t="shared" si="9"/>
        <v>39.7</v>
      </c>
      <c r="O31" s="37">
        <v>20</v>
      </c>
      <c r="P31" s="37">
        <v>19.7</v>
      </c>
      <c r="Q31" s="37">
        <v>27</v>
      </c>
      <c r="R31" s="33">
        <f t="shared" si="8"/>
        <v>68</v>
      </c>
      <c r="S31" s="37">
        <v>6</v>
      </c>
      <c r="T31" s="37">
        <v>32</v>
      </c>
      <c r="U31" s="37">
        <v>30</v>
      </c>
      <c r="V31" s="33">
        <f t="shared" si="5"/>
        <v>96.2</v>
      </c>
      <c r="W31" s="37">
        <v>37</v>
      </c>
      <c r="X31" s="37">
        <v>39.2</v>
      </c>
      <c r="Y31" s="37">
        <v>20</v>
      </c>
      <c r="Z31" s="33">
        <f t="shared" si="6"/>
        <v>98.4</v>
      </c>
      <c r="AA31" s="37">
        <v>29.1</v>
      </c>
      <c r="AB31" s="37">
        <v>19.8</v>
      </c>
      <c r="AC31" s="37">
        <v>49.5</v>
      </c>
    </row>
    <row r="32" spans="1:29" s="38" customFormat="1" ht="60.75" thickBot="1">
      <c r="A32" s="36">
        <v>18</v>
      </c>
      <c r="B32" s="44" t="s">
        <v>77</v>
      </c>
      <c r="C32" s="33">
        <f>SUM(D32,L32,R32,V32,Z32)/5</f>
        <v>97.14000000000001</v>
      </c>
      <c r="D32" s="33">
        <f t="shared" si="2"/>
        <v>98</v>
      </c>
      <c r="E32" s="33">
        <f t="shared" si="3"/>
        <v>28.6</v>
      </c>
      <c r="F32" s="37">
        <v>10</v>
      </c>
      <c r="G32" s="37">
        <v>18.6</v>
      </c>
      <c r="H32" s="37">
        <v>30</v>
      </c>
      <c r="I32" s="37">
        <f t="shared" si="7"/>
        <v>39.4</v>
      </c>
      <c r="J32" s="37">
        <v>19.4</v>
      </c>
      <c r="K32" s="37">
        <v>20</v>
      </c>
      <c r="L32" s="33">
        <f t="shared" si="4"/>
        <v>97.3</v>
      </c>
      <c r="M32" s="37">
        <v>30</v>
      </c>
      <c r="N32" s="37">
        <f t="shared" si="9"/>
        <v>38.8</v>
      </c>
      <c r="O32" s="37">
        <v>20</v>
      </c>
      <c r="P32" s="37">
        <v>18.8</v>
      </c>
      <c r="Q32" s="37">
        <v>28.5</v>
      </c>
      <c r="R32" s="33">
        <f t="shared" si="8"/>
        <v>100</v>
      </c>
      <c r="S32" s="37">
        <v>30</v>
      </c>
      <c r="T32" s="37">
        <v>40</v>
      </c>
      <c r="U32" s="37">
        <v>30</v>
      </c>
      <c r="V32" s="33">
        <f t="shared" si="5"/>
        <v>95</v>
      </c>
      <c r="W32" s="37">
        <v>37.4</v>
      </c>
      <c r="X32" s="37">
        <v>37.6</v>
      </c>
      <c r="Y32" s="37">
        <v>20</v>
      </c>
      <c r="Z32" s="33">
        <f t="shared" si="6"/>
        <v>95.4</v>
      </c>
      <c r="AA32" s="37">
        <v>27.9</v>
      </c>
      <c r="AB32" s="37">
        <v>18</v>
      </c>
      <c r="AC32" s="37">
        <v>49.5</v>
      </c>
    </row>
    <row r="33" spans="1:29" s="38" customFormat="1" ht="60.75" thickBot="1">
      <c r="A33" s="36">
        <v>19</v>
      </c>
      <c r="B33" s="44" t="s">
        <v>78</v>
      </c>
      <c r="C33" s="33">
        <f>SUM(D33,L33,R33,V33,Z33)/5</f>
        <v>91.35999999999999</v>
      </c>
      <c r="D33" s="33">
        <f t="shared" si="2"/>
        <v>97</v>
      </c>
      <c r="E33" s="33">
        <f t="shared" si="3"/>
        <v>27</v>
      </c>
      <c r="F33" s="37">
        <v>8</v>
      </c>
      <c r="G33" s="37">
        <v>19</v>
      </c>
      <c r="H33" s="37">
        <v>30</v>
      </c>
      <c r="I33" s="37">
        <f t="shared" si="7"/>
        <v>40</v>
      </c>
      <c r="J33" s="37">
        <v>20</v>
      </c>
      <c r="K33" s="37">
        <v>20</v>
      </c>
      <c r="L33" s="33">
        <f t="shared" si="4"/>
        <v>79.2</v>
      </c>
      <c r="M33" s="37">
        <v>24</v>
      </c>
      <c r="N33" s="37">
        <f t="shared" si="9"/>
        <v>30</v>
      </c>
      <c r="O33" s="37">
        <v>12</v>
      </c>
      <c r="P33" s="37">
        <v>18</v>
      </c>
      <c r="Q33" s="37">
        <v>25.2</v>
      </c>
      <c r="R33" s="33">
        <f t="shared" si="8"/>
        <v>92</v>
      </c>
      <c r="S33" s="37">
        <v>30</v>
      </c>
      <c r="T33" s="37">
        <v>32</v>
      </c>
      <c r="U33" s="37">
        <v>30</v>
      </c>
      <c r="V33" s="33">
        <f t="shared" si="5"/>
        <v>88.6</v>
      </c>
      <c r="W33" s="37">
        <v>33.4</v>
      </c>
      <c r="X33" s="37">
        <v>35.2</v>
      </c>
      <c r="Y33" s="37">
        <v>20</v>
      </c>
      <c r="Z33" s="33">
        <f t="shared" si="6"/>
        <v>100</v>
      </c>
      <c r="AA33" s="37">
        <v>30</v>
      </c>
      <c r="AB33" s="37">
        <v>20</v>
      </c>
      <c r="AC33" s="37">
        <v>50</v>
      </c>
    </row>
    <row r="34" spans="1:29" s="38" customFormat="1" ht="60.75" thickBot="1">
      <c r="A34" s="36">
        <v>20</v>
      </c>
      <c r="B34" s="44" t="s">
        <v>79</v>
      </c>
      <c r="C34" s="33">
        <f>SUM(D34,L34,R34,V34,Z34)/5</f>
        <v>87.46000000000001</v>
      </c>
      <c r="D34" s="33">
        <f t="shared" si="2"/>
        <v>93.7</v>
      </c>
      <c r="E34" s="33">
        <f t="shared" si="3"/>
        <v>23.7</v>
      </c>
      <c r="F34" s="37">
        <v>8</v>
      </c>
      <c r="G34" s="37">
        <v>15.7</v>
      </c>
      <c r="H34" s="37">
        <v>30</v>
      </c>
      <c r="I34" s="37">
        <f t="shared" si="7"/>
        <v>40</v>
      </c>
      <c r="J34" s="37">
        <v>20</v>
      </c>
      <c r="K34" s="37">
        <v>20</v>
      </c>
      <c r="L34" s="33">
        <f t="shared" si="4"/>
        <v>77.2</v>
      </c>
      <c r="M34" s="37">
        <v>24</v>
      </c>
      <c r="N34" s="37">
        <f t="shared" si="9"/>
        <v>30.4</v>
      </c>
      <c r="O34" s="37">
        <v>12</v>
      </c>
      <c r="P34" s="37">
        <v>18.4</v>
      </c>
      <c r="Q34" s="37">
        <v>22.8</v>
      </c>
      <c r="R34" s="33">
        <f t="shared" si="8"/>
        <v>74</v>
      </c>
      <c r="S34" s="37">
        <v>12</v>
      </c>
      <c r="T34" s="37">
        <v>32</v>
      </c>
      <c r="U34" s="37">
        <v>30</v>
      </c>
      <c r="V34" s="33">
        <f t="shared" si="5"/>
        <v>98.4</v>
      </c>
      <c r="W34" s="37">
        <v>40</v>
      </c>
      <c r="X34" s="37">
        <v>38.4</v>
      </c>
      <c r="Y34" s="37">
        <v>20</v>
      </c>
      <c r="Z34" s="33">
        <f t="shared" si="6"/>
        <v>94</v>
      </c>
      <c r="AA34" s="37">
        <v>30</v>
      </c>
      <c r="AB34" s="37">
        <v>20</v>
      </c>
      <c r="AC34" s="37">
        <v>44</v>
      </c>
    </row>
    <row r="35" spans="1:29" s="38" customFormat="1" ht="60.75" thickBot="1">
      <c r="A35" s="36">
        <v>21</v>
      </c>
      <c r="B35" s="44" t="s">
        <v>80</v>
      </c>
      <c r="C35" s="33">
        <f>SUM(D35,L35,R35,V35,Z35)/5</f>
        <v>87.72</v>
      </c>
      <c r="D35" s="33">
        <f t="shared" si="2"/>
        <v>96.6</v>
      </c>
      <c r="E35" s="33">
        <f t="shared" si="3"/>
        <v>28</v>
      </c>
      <c r="F35" s="37">
        <v>8</v>
      </c>
      <c r="G35" s="37">
        <v>20</v>
      </c>
      <c r="H35" s="37">
        <v>30</v>
      </c>
      <c r="I35" s="37">
        <f t="shared" si="7"/>
        <v>38.6</v>
      </c>
      <c r="J35" s="37">
        <v>20</v>
      </c>
      <c r="K35" s="37">
        <v>18.6</v>
      </c>
      <c r="L35" s="33">
        <f t="shared" si="4"/>
        <v>73.2</v>
      </c>
      <c r="M35" s="37">
        <v>24</v>
      </c>
      <c r="N35" s="37">
        <f t="shared" si="9"/>
        <v>27.6</v>
      </c>
      <c r="O35" s="37">
        <v>12</v>
      </c>
      <c r="P35" s="37">
        <v>15.6</v>
      </c>
      <c r="Q35" s="37">
        <v>21.6</v>
      </c>
      <c r="R35" s="33">
        <f t="shared" si="8"/>
        <v>84</v>
      </c>
      <c r="S35" s="37">
        <v>30</v>
      </c>
      <c r="T35" s="37">
        <v>24</v>
      </c>
      <c r="U35" s="37">
        <v>30</v>
      </c>
      <c r="V35" s="33">
        <f t="shared" si="5"/>
        <v>88.8</v>
      </c>
      <c r="W35" s="37">
        <v>38.4</v>
      </c>
      <c r="X35" s="37">
        <v>30.4</v>
      </c>
      <c r="Y35" s="37">
        <v>20</v>
      </c>
      <c r="Z35" s="33">
        <f t="shared" si="6"/>
        <v>96</v>
      </c>
      <c r="AA35" s="37">
        <v>28.8</v>
      </c>
      <c r="AB35" s="37">
        <v>19.2</v>
      </c>
      <c r="AC35" s="37">
        <v>48</v>
      </c>
    </row>
    <row r="36" spans="1:29" s="38" customFormat="1" ht="60.75" thickBot="1">
      <c r="A36" s="36">
        <v>22</v>
      </c>
      <c r="B36" s="44" t="s">
        <v>81</v>
      </c>
      <c r="C36" s="33">
        <f>SUM(D36,L36,R36,V36,Z36)/5</f>
        <v>89.91999999999999</v>
      </c>
      <c r="D36" s="33">
        <f t="shared" si="2"/>
        <v>98.3</v>
      </c>
      <c r="E36" s="33">
        <f t="shared" si="3"/>
        <v>28.9</v>
      </c>
      <c r="F36" s="37">
        <v>10</v>
      </c>
      <c r="G36" s="37">
        <v>18.9</v>
      </c>
      <c r="H36" s="37">
        <v>30</v>
      </c>
      <c r="I36" s="37">
        <f t="shared" si="7"/>
        <v>39.4</v>
      </c>
      <c r="J36" s="37">
        <v>19.4</v>
      </c>
      <c r="K36" s="37">
        <v>20</v>
      </c>
      <c r="L36" s="33">
        <f t="shared" si="4"/>
        <v>80.4</v>
      </c>
      <c r="M36" s="37">
        <v>24</v>
      </c>
      <c r="N36" s="37">
        <f t="shared" si="9"/>
        <v>31.2</v>
      </c>
      <c r="O36" s="37">
        <v>12</v>
      </c>
      <c r="P36" s="37">
        <v>19.2</v>
      </c>
      <c r="Q36" s="37">
        <v>25.2</v>
      </c>
      <c r="R36" s="33">
        <f t="shared" si="8"/>
        <v>77.8</v>
      </c>
      <c r="S36" s="37">
        <v>12</v>
      </c>
      <c r="T36" s="37">
        <v>40</v>
      </c>
      <c r="U36" s="37">
        <v>25.8</v>
      </c>
      <c r="V36" s="33">
        <f t="shared" si="5"/>
        <v>94.4</v>
      </c>
      <c r="W36" s="37">
        <v>35.6</v>
      </c>
      <c r="X36" s="37">
        <v>38.8</v>
      </c>
      <c r="Y36" s="37">
        <v>20</v>
      </c>
      <c r="Z36" s="33">
        <f t="shared" si="6"/>
        <v>98.7</v>
      </c>
      <c r="AA36" s="37">
        <v>29.7</v>
      </c>
      <c r="AB36" s="37">
        <v>20</v>
      </c>
      <c r="AC36" s="37">
        <v>49</v>
      </c>
    </row>
    <row r="37" spans="1:29" s="38" customFormat="1" ht="75.75" thickBot="1">
      <c r="A37" s="36">
        <v>23</v>
      </c>
      <c r="B37" s="44" t="s">
        <v>82</v>
      </c>
      <c r="C37" s="33">
        <f>SUM(D37,L37,R37,V37,Z37)/5</f>
        <v>90.55999999999999</v>
      </c>
      <c r="D37" s="33">
        <f t="shared" si="2"/>
        <v>98.8</v>
      </c>
      <c r="E37" s="33">
        <f t="shared" si="3"/>
        <v>28.8</v>
      </c>
      <c r="F37" s="37">
        <v>10</v>
      </c>
      <c r="G37" s="37">
        <v>18.8</v>
      </c>
      <c r="H37" s="37">
        <v>30</v>
      </c>
      <c r="I37" s="37">
        <f t="shared" si="7"/>
        <v>40</v>
      </c>
      <c r="J37" s="37">
        <v>20</v>
      </c>
      <c r="K37" s="37">
        <v>20</v>
      </c>
      <c r="L37" s="33">
        <f t="shared" si="4"/>
        <v>82.6</v>
      </c>
      <c r="M37" s="37">
        <v>24</v>
      </c>
      <c r="N37" s="37">
        <f t="shared" si="9"/>
        <v>31.3</v>
      </c>
      <c r="O37" s="37">
        <v>12</v>
      </c>
      <c r="P37" s="37">
        <v>19.3</v>
      </c>
      <c r="Q37" s="37">
        <v>27.3</v>
      </c>
      <c r="R37" s="33">
        <f t="shared" si="8"/>
        <v>80</v>
      </c>
      <c r="S37" s="37">
        <v>18</v>
      </c>
      <c r="T37" s="37">
        <v>32</v>
      </c>
      <c r="U37" s="37">
        <v>30</v>
      </c>
      <c r="V37" s="33">
        <f t="shared" si="5"/>
        <v>94.8</v>
      </c>
      <c r="W37" s="37">
        <v>36</v>
      </c>
      <c r="X37" s="37">
        <v>38.8</v>
      </c>
      <c r="Y37" s="37">
        <v>20</v>
      </c>
      <c r="Z37" s="33">
        <f t="shared" si="6"/>
        <v>96.6</v>
      </c>
      <c r="AA37" s="37">
        <v>28.5</v>
      </c>
      <c r="AB37" s="37">
        <v>19.6</v>
      </c>
      <c r="AC37" s="37">
        <v>48.5</v>
      </c>
    </row>
    <row r="38" spans="1:29" s="38" customFormat="1" ht="60.75" thickBot="1">
      <c r="A38" s="36">
        <v>24</v>
      </c>
      <c r="B38" s="44" t="s">
        <v>83</v>
      </c>
      <c r="C38" s="33">
        <f>SUM(D38,L38,R38,V38,Z38)/5</f>
        <v>90.94</v>
      </c>
      <c r="D38" s="33">
        <f t="shared" si="2"/>
        <v>98</v>
      </c>
      <c r="E38" s="33">
        <f t="shared" si="3"/>
        <v>28.8</v>
      </c>
      <c r="F38" s="37">
        <v>10</v>
      </c>
      <c r="G38" s="37">
        <v>18.8</v>
      </c>
      <c r="H38" s="37">
        <v>30</v>
      </c>
      <c r="I38" s="37">
        <f t="shared" si="7"/>
        <v>39.2</v>
      </c>
      <c r="J38" s="37">
        <v>19.4</v>
      </c>
      <c r="K38" s="37">
        <v>19.8</v>
      </c>
      <c r="L38" s="33">
        <f>SUM(M38:N38,Q38)</f>
        <v>88.3</v>
      </c>
      <c r="M38" s="37">
        <v>30</v>
      </c>
      <c r="N38" s="37">
        <f t="shared" si="9"/>
        <v>31.6</v>
      </c>
      <c r="O38" s="37">
        <v>12</v>
      </c>
      <c r="P38" s="37">
        <v>19.6</v>
      </c>
      <c r="Q38" s="37">
        <v>26.7</v>
      </c>
      <c r="R38" s="33">
        <f t="shared" si="8"/>
        <v>80</v>
      </c>
      <c r="S38" s="37">
        <v>18</v>
      </c>
      <c r="T38" s="37">
        <v>32</v>
      </c>
      <c r="U38" s="37">
        <v>30</v>
      </c>
      <c r="V38" s="33">
        <f t="shared" si="5"/>
        <v>95.6</v>
      </c>
      <c r="W38" s="37">
        <v>38</v>
      </c>
      <c r="X38" s="37">
        <v>37.6</v>
      </c>
      <c r="Y38" s="37">
        <v>20</v>
      </c>
      <c r="Z38" s="33">
        <f t="shared" si="6"/>
        <v>92.8</v>
      </c>
      <c r="AA38" s="37">
        <v>26.1</v>
      </c>
      <c r="AB38" s="37">
        <v>18.2</v>
      </c>
      <c r="AC38" s="37">
        <v>48.5</v>
      </c>
    </row>
    <row r="39" spans="1:29" s="38" customFormat="1" ht="75.75" thickBot="1">
      <c r="A39" s="36">
        <v>25</v>
      </c>
      <c r="B39" s="44" t="s">
        <v>84</v>
      </c>
      <c r="C39" s="33">
        <f>SUM(D39,L39,R39,V39,Z39)/5</f>
        <v>87.8</v>
      </c>
      <c r="D39" s="33">
        <f t="shared" si="2"/>
        <v>91.3</v>
      </c>
      <c r="E39" s="33">
        <f t="shared" si="3"/>
        <v>25.4</v>
      </c>
      <c r="F39" s="37">
        <v>8</v>
      </c>
      <c r="G39" s="37">
        <v>17.4</v>
      </c>
      <c r="H39" s="37">
        <v>30</v>
      </c>
      <c r="I39" s="37">
        <f t="shared" si="7"/>
        <v>35.9</v>
      </c>
      <c r="J39" s="37">
        <v>17.5</v>
      </c>
      <c r="K39" s="37">
        <v>18.4</v>
      </c>
      <c r="L39" s="33">
        <f t="shared" si="4"/>
        <v>94</v>
      </c>
      <c r="M39" s="37">
        <v>24</v>
      </c>
      <c r="N39" s="37">
        <f t="shared" si="9"/>
        <v>40</v>
      </c>
      <c r="O39" s="37">
        <v>20</v>
      </c>
      <c r="P39" s="37">
        <v>20</v>
      </c>
      <c r="Q39" s="37">
        <v>30</v>
      </c>
      <c r="R39" s="33">
        <f t="shared" si="8"/>
        <v>53.7</v>
      </c>
      <c r="S39" s="37">
        <v>0</v>
      </c>
      <c r="T39" s="37">
        <v>23.7</v>
      </c>
      <c r="U39" s="37">
        <v>30</v>
      </c>
      <c r="V39" s="33">
        <f t="shared" si="5"/>
        <v>100</v>
      </c>
      <c r="W39" s="37">
        <v>40</v>
      </c>
      <c r="X39" s="37">
        <v>40</v>
      </c>
      <c r="Y39" s="37">
        <v>20</v>
      </c>
      <c r="Z39" s="33">
        <f t="shared" si="6"/>
        <v>100</v>
      </c>
      <c r="AA39" s="37">
        <v>30</v>
      </c>
      <c r="AB39" s="37">
        <v>20</v>
      </c>
      <c r="AC39" s="37">
        <v>50</v>
      </c>
    </row>
    <row r="40" spans="1:29" s="38" customFormat="1" ht="75.75" thickBot="1">
      <c r="A40" s="36">
        <v>26</v>
      </c>
      <c r="B40" s="44" t="s">
        <v>85</v>
      </c>
      <c r="C40" s="33">
        <f>SUM(D40,L40,R40,V40,Z40)/5</f>
        <v>92.67999999999999</v>
      </c>
      <c r="D40" s="33">
        <f t="shared" si="2"/>
        <v>94.9</v>
      </c>
      <c r="E40" s="33">
        <f t="shared" si="3"/>
        <v>24.9</v>
      </c>
      <c r="F40" s="37">
        <v>6</v>
      </c>
      <c r="G40" s="37">
        <v>18.9</v>
      </c>
      <c r="H40" s="37">
        <v>30</v>
      </c>
      <c r="I40" s="37">
        <f t="shared" si="7"/>
        <v>40</v>
      </c>
      <c r="J40" s="37">
        <v>20</v>
      </c>
      <c r="K40" s="37">
        <v>20</v>
      </c>
      <c r="L40" s="33">
        <f t="shared" si="4"/>
        <v>86.1</v>
      </c>
      <c r="M40" s="37">
        <v>30</v>
      </c>
      <c r="N40" s="37">
        <v>30.6</v>
      </c>
      <c r="O40" s="37">
        <v>12</v>
      </c>
      <c r="P40" s="37">
        <v>18.7</v>
      </c>
      <c r="Q40" s="37">
        <v>25.5</v>
      </c>
      <c r="R40" s="33">
        <f t="shared" si="8"/>
        <v>86.6</v>
      </c>
      <c r="S40" s="37">
        <v>30</v>
      </c>
      <c r="T40" s="37">
        <v>32</v>
      </c>
      <c r="U40" s="37">
        <v>24.6</v>
      </c>
      <c r="V40" s="33">
        <f t="shared" si="5"/>
        <v>98.4</v>
      </c>
      <c r="W40" s="37">
        <v>40</v>
      </c>
      <c r="X40" s="37">
        <v>38.4</v>
      </c>
      <c r="Y40" s="37">
        <v>20</v>
      </c>
      <c r="Z40" s="33">
        <f t="shared" si="6"/>
        <v>97.4</v>
      </c>
      <c r="AA40" s="37">
        <v>29.4</v>
      </c>
      <c r="AB40" s="37">
        <v>19</v>
      </c>
      <c r="AC40" s="37">
        <v>49</v>
      </c>
    </row>
    <row r="41" spans="1:29" s="38" customFormat="1" ht="90.75" thickBot="1">
      <c r="A41" s="36">
        <v>27</v>
      </c>
      <c r="B41" s="44" t="s">
        <v>86</v>
      </c>
      <c r="C41" s="33">
        <f>SUM(D41,L41,R41,V41,Z41)/5</f>
        <v>90.12</v>
      </c>
      <c r="D41" s="33">
        <f t="shared" si="2"/>
        <v>99.4</v>
      </c>
      <c r="E41" s="33">
        <f t="shared" si="3"/>
        <v>29.4</v>
      </c>
      <c r="F41" s="37">
        <v>10</v>
      </c>
      <c r="G41" s="37">
        <v>19.4</v>
      </c>
      <c r="H41" s="37">
        <v>30</v>
      </c>
      <c r="I41" s="37">
        <f t="shared" si="7"/>
        <v>40</v>
      </c>
      <c r="J41" s="37">
        <v>20</v>
      </c>
      <c r="K41" s="37">
        <v>20</v>
      </c>
      <c r="L41" s="33">
        <f t="shared" si="4"/>
        <v>79.6</v>
      </c>
      <c r="M41" s="37">
        <v>18</v>
      </c>
      <c r="N41" s="37">
        <f t="shared" si="9"/>
        <v>31.6</v>
      </c>
      <c r="O41" s="37">
        <v>12</v>
      </c>
      <c r="P41" s="37">
        <v>19.6</v>
      </c>
      <c r="Q41" s="37">
        <v>30</v>
      </c>
      <c r="R41" s="33">
        <f t="shared" si="8"/>
        <v>82</v>
      </c>
      <c r="S41" s="37">
        <v>12</v>
      </c>
      <c r="T41" s="37">
        <v>40</v>
      </c>
      <c r="U41" s="37">
        <v>30</v>
      </c>
      <c r="V41" s="33">
        <f t="shared" si="5"/>
        <v>92.8</v>
      </c>
      <c r="W41" s="37">
        <v>36</v>
      </c>
      <c r="X41" s="37">
        <v>36.8</v>
      </c>
      <c r="Y41" s="37">
        <v>20</v>
      </c>
      <c r="Z41" s="33">
        <f t="shared" si="6"/>
        <v>96.8</v>
      </c>
      <c r="AA41" s="37">
        <v>28.8</v>
      </c>
      <c r="AB41" s="37">
        <v>20</v>
      </c>
      <c r="AC41" s="37">
        <v>48</v>
      </c>
    </row>
    <row r="42" spans="1:29" s="38" customFormat="1" ht="75.75" thickBot="1">
      <c r="A42" s="36">
        <v>28</v>
      </c>
      <c r="B42" s="44" t="s">
        <v>87</v>
      </c>
      <c r="C42" s="33">
        <f>SUM(D42,L42,R42,V42,Z42)/5</f>
        <v>91.1</v>
      </c>
      <c r="D42" s="33">
        <f t="shared" si="2"/>
        <v>95.9</v>
      </c>
      <c r="E42" s="33">
        <f t="shared" si="3"/>
        <v>26.9</v>
      </c>
      <c r="F42" s="37">
        <v>8</v>
      </c>
      <c r="G42" s="37">
        <v>18.9</v>
      </c>
      <c r="H42" s="37">
        <v>30</v>
      </c>
      <c r="I42" s="37">
        <f t="shared" si="7"/>
        <v>39</v>
      </c>
      <c r="J42" s="37">
        <v>19</v>
      </c>
      <c r="K42" s="37">
        <v>20</v>
      </c>
      <c r="L42" s="33">
        <f t="shared" si="4"/>
        <v>97.19999999999999</v>
      </c>
      <c r="M42" s="37">
        <v>30</v>
      </c>
      <c r="N42" s="37">
        <f t="shared" si="9"/>
        <v>39.6</v>
      </c>
      <c r="O42" s="37">
        <v>20</v>
      </c>
      <c r="P42" s="37">
        <v>19.6</v>
      </c>
      <c r="Q42" s="37">
        <v>27.6</v>
      </c>
      <c r="R42" s="33">
        <f t="shared" si="8"/>
        <v>68</v>
      </c>
      <c r="S42" s="37">
        <v>6</v>
      </c>
      <c r="T42" s="37">
        <v>32</v>
      </c>
      <c r="U42" s="37">
        <v>30</v>
      </c>
      <c r="V42" s="33">
        <f t="shared" si="5"/>
        <v>100</v>
      </c>
      <c r="W42" s="37">
        <v>40</v>
      </c>
      <c r="X42" s="37">
        <v>40</v>
      </c>
      <c r="Y42" s="37">
        <v>20</v>
      </c>
      <c r="Z42" s="33">
        <f t="shared" si="6"/>
        <v>94.4</v>
      </c>
      <c r="AA42" s="37">
        <v>26.4</v>
      </c>
      <c r="AB42" s="37">
        <v>20</v>
      </c>
      <c r="AC42" s="37">
        <v>48</v>
      </c>
    </row>
    <row r="43" spans="1:29" s="38" customFormat="1" ht="60.75" thickBot="1">
      <c r="A43" s="36">
        <v>29</v>
      </c>
      <c r="B43" s="44" t="s">
        <v>88</v>
      </c>
      <c r="C43" s="33">
        <f>SUM(D43,L43,R43,V43,Z43)/5</f>
        <v>91</v>
      </c>
      <c r="D43" s="33">
        <f t="shared" si="2"/>
        <v>98.4</v>
      </c>
      <c r="E43" s="33">
        <f t="shared" si="3"/>
        <v>28.4</v>
      </c>
      <c r="F43" s="37">
        <v>10</v>
      </c>
      <c r="G43" s="37">
        <v>18.4</v>
      </c>
      <c r="H43" s="37">
        <v>30</v>
      </c>
      <c r="I43" s="37">
        <f t="shared" si="7"/>
        <v>40</v>
      </c>
      <c r="J43" s="37">
        <v>20</v>
      </c>
      <c r="K43" s="37">
        <v>20</v>
      </c>
      <c r="L43" s="33">
        <f t="shared" si="4"/>
        <v>80.2</v>
      </c>
      <c r="M43" s="37">
        <v>24</v>
      </c>
      <c r="N43" s="37">
        <f t="shared" si="9"/>
        <v>31.6</v>
      </c>
      <c r="O43" s="37">
        <v>12</v>
      </c>
      <c r="P43" s="37">
        <v>19.6</v>
      </c>
      <c r="Q43" s="37">
        <v>24.6</v>
      </c>
      <c r="R43" s="33">
        <f t="shared" si="8"/>
        <v>86</v>
      </c>
      <c r="S43" s="37">
        <v>24</v>
      </c>
      <c r="T43" s="37">
        <v>32</v>
      </c>
      <c r="U43" s="37">
        <v>30</v>
      </c>
      <c r="V43" s="33">
        <f t="shared" si="5"/>
        <v>96.2</v>
      </c>
      <c r="W43" s="37">
        <v>39.4</v>
      </c>
      <c r="X43" s="37">
        <v>37.6</v>
      </c>
      <c r="Y43" s="37">
        <v>19.2</v>
      </c>
      <c r="Z43" s="33">
        <f t="shared" si="6"/>
        <v>94.2</v>
      </c>
      <c r="AA43" s="37">
        <v>25.2</v>
      </c>
      <c r="AB43" s="37">
        <v>20</v>
      </c>
      <c r="AC43" s="37">
        <v>49</v>
      </c>
    </row>
    <row r="44" spans="1:29" s="38" customFormat="1" ht="75.75" thickBot="1">
      <c r="A44" s="36">
        <v>30</v>
      </c>
      <c r="B44" s="44" t="s">
        <v>89</v>
      </c>
      <c r="C44" s="33">
        <f>SUM(D44,L44,R44,V44,Z44)/5</f>
        <v>89.86</v>
      </c>
      <c r="D44" s="33">
        <f t="shared" si="2"/>
        <v>96.9</v>
      </c>
      <c r="E44" s="33">
        <f t="shared" si="3"/>
        <v>26.9</v>
      </c>
      <c r="F44" s="37">
        <v>8</v>
      </c>
      <c r="G44" s="37">
        <v>18.9</v>
      </c>
      <c r="H44" s="37">
        <v>30</v>
      </c>
      <c r="I44" s="37">
        <f t="shared" si="7"/>
        <v>40</v>
      </c>
      <c r="J44" s="37">
        <v>20</v>
      </c>
      <c r="K44" s="37">
        <v>20</v>
      </c>
      <c r="L44" s="33">
        <f t="shared" si="4"/>
        <v>80.1</v>
      </c>
      <c r="M44" s="37">
        <v>24</v>
      </c>
      <c r="N44" s="37">
        <f t="shared" si="9"/>
        <v>27.3</v>
      </c>
      <c r="O44" s="37">
        <v>8</v>
      </c>
      <c r="P44" s="37">
        <v>19.3</v>
      </c>
      <c r="Q44" s="37">
        <v>28.8</v>
      </c>
      <c r="R44" s="33">
        <f t="shared" si="8"/>
        <v>78</v>
      </c>
      <c r="S44" s="37">
        <v>24</v>
      </c>
      <c r="T44" s="37">
        <v>24</v>
      </c>
      <c r="U44" s="37">
        <v>30</v>
      </c>
      <c r="V44" s="33">
        <f t="shared" si="5"/>
        <v>99.6</v>
      </c>
      <c r="W44" s="37">
        <v>40</v>
      </c>
      <c r="X44" s="37">
        <v>39.6</v>
      </c>
      <c r="Y44" s="37">
        <v>20</v>
      </c>
      <c r="Z44" s="33">
        <f t="shared" si="6"/>
        <v>94.7</v>
      </c>
      <c r="AA44" s="37">
        <v>26.7</v>
      </c>
      <c r="AB44" s="37">
        <v>20</v>
      </c>
      <c r="AC44" s="37">
        <v>48</v>
      </c>
    </row>
    <row r="45" spans="1:29" s="38" customFormat="1" ht="60.75" thickBot="1">
      <c r="A45" s="36">
        <v>31</v>
      </c>
      <c r="B45" s="44" t="s">
        <v>90</v>
      </c>
      <c r="C45" s="33">
        <f>SUM(D45,L45,R45,V45,Z45)/5</f>
        <v>88.56</v>
      </c>
      <c r="D45" s="33">
        <f t="shared" si="2"/>
        <v>97.5</v>
      </c>
      <c r="E45" s="33">
        <f t="shared" si="3"/>
        <v>27.5</v>
      </c>
      <c r="F45" s="37">
        <v>8</v>
      </c>
      <c r="G45" s="37">
        <v>19.5</v>
      </c>
      <c r="H45" s="37">
        <v>30</v>
      </c>
      <c r="I45" s="37">
        <f t="shared" si="7"/>
        <v>40</v>
      </c>
      <c r="J45" s="37">
        <v>20</v>
      </c>
      <c r="K45" s="37">
        <v>20</v>
      </c>
      <c r="L45" s="33">
        <f t="shared" si="4"/>
        <v>81.5</v>
      </c>
      <c r="M45" s="37">
        <v>24</v>
      </c>
      <c r="N45" s="37">
        <v>30.8</v>
      </c>
      <c r="O45" s="37">
        <v>12</v>
      </c>
      <c r="P45" s="37">
        <v>18.9</v>
      </c>
      <c r="Q45" s="37">
        <v>26.7</v>
      </c>
      <c r="R45" s="33">
        <f t="shared" si="8"/>
        <v>68.4</v>
      </c>
      <c r="S45" s="37">
        <v>18</v>
      </c>
      <c r="T45" s="37">
        <v>24</v>
      </c>
      <c r="U45" s="37">
        <v>26.4</v>
      </c>
      <c r="V45" s="33">
        <f t="shared" si="5"/>
        <v>98.4</v>
      </c>
      <c r="W45" s="37">
        <v>40</v>
      </c>
      <c r="X45" s="37">
        <v>38.4</v>
      </c>
      <c r="Y45" s="37">
        <v>20</v>
      </c>
      <c r="Z45" s="33">
        <f t="shared" si="6"/>
        <v>97</v>
      </c>
      <c r="AA45" s="37">
        <v>29.4</v>
      </c>
      <c r="AB45" s="37">
        <v>18.6</v>
      </c>
      <c r="AC45" s="37">
        <v>49</v>
      </c>
    </row>
    <row r="46" spans="1:29" s="38" customFormat="1" ht="60.75" thickBot="1">
      <c r="A46" s="36">
        <v>32</v>
      </c>
      <c r="B46" s="44" t="s">
        <v>91</v>
      </c>
      <c r="C46" s="33">
        <f>SUM(D46,L46,R46,V46,Z46)/5</f>
        <v>90.3</v>
      </c>
      <c r="D46" s="33">
        <f t="shared" si="2"/>
        <v>92.6</v>
      </c>
      <c r="E46" s="33">
        <f t="shared" si="3"/>
        <v>26.4</v>
      </c>
      <c r="F46" s="37">
        <v>8</v>
      </c>
      <c r="G46" s="37">
        <v>18.4</v>
      </c>
      <c r="H46" s="37">
        <v>30</v>
      </c>
      <c r="I46" s="37">
        <f t="shared" si="7"/>
        <v>36.2</v>
      </c>
      <c r="J46" s="37">
        <v>16.2</v>
      </c>
      <c r="K46" s="37">
        <v>20</v>
      </c>
      <c r="L46" s="33">
        <f t="shared" si="4"/>
        <v>82.80000000000001</v>
      </c>
      <c r="M46" s="37">
        <v>24</v>
      </c>
      <c r="N46" s="37">
        <v>31.2</v>
      </c>
      <c r="O46" s="37">
        <v>12</v>
      </c>
      <c r="P46" s="37">
        <v>19.3</v>
      </c>
      <c r="Q46" s="37">
        <v>27.6</v>
      </c>
      <c r="R46" s="33">
        <f t="shared" si="8"/>
        <v>86</v>
      </c>
      <c r="S46" s="37">
        <v>24</v>
      </c>
      <c r="T46" s="37">
        <v>32</v>
      </c>
      <c r="U46" s="37">
        <v>30</v>
      </c>
      <c r="V46" s="33">
        <f t="shared" si="5"/>
        <v>97</v>
      </c>
      <c r="W46" s="37">
        <v>39.4</v>
      </c>
      <c r="X46" s="37">
        <v>37.6</v>
      </c>
      <c r="Y46" s="37">
        <v>20</v>
      </c>
      <c r="Z46" s="33">
        <f t="shared" si="6"/>
        <v>93.1</v>
      </c>
      <c r="AA46" s="37">
        <v>26.1</v>
      </c>
      <c r="AB46" s="37">
        <v>20</v>
      </c>
      <c r="AC46" s="37">
        <v>47</v>
      </c>
    </row>
    <row r="47" spans="1:29" s="38" customFormat="1" ht="60.75" thickBot="1">
      <c r="A47" s="36">
        <v>33</v>
      </c>
      <c r="B47" s="44" t="s">
        <v>92</v>
      </c>
      <c r="C47" s="33">
        <f>SUM(D47,L47,R47,V47,Z47)/5</f>
        <v>96.47999999999999</v>
      </c>
      <c r="D47" s="33">
        <f t="shared" si="2"/>
        <v>97.9</v>
      </c>
      <c r="E47" s="33">
        <f t="shared" si="3"/>
        <v>28</v>
      </c>
      <c r="F47" s="37">
        <v>8</v>
      </c>
      <c r="G47" s="37">
        <v>20</v>
      </c>
      <c r="H47" s="37">
        <v>30</v>
      </c>
      <c r="I47" s="37">
        <v>39.9</v>
      </c>
      <c r="J47" s="37">
        <v>20</v>
      </c>
      <c r="K47" s="37">
        <v>20</v>
      </c>
      <c r="L47" s="33">
        <f t="shared" si="4"/>
        <v>97.19999999999999</v>
      </c>
      <c r="M47" s="37">
        <v>30</v>
      </c>
      <c r="N47" s="37">
        <f t="shared" si="9"/>
        <v>39.6</v>
      </c>
      <c r="O47" s="37">
        <v>20</v>
      </c>
      <c r="P47" s="37">
        <v>19.6</v>
      </c>
      <c r="Q47" s="37">
        <v>27.6</v>
      </c>
      <c r="R47" s="33">
        <f t="shared" si="8"/>
        <v>100</v>
      </c>
      <c r="S47" s="37">
        <v>30</v>
      </c>
      <c r="T47" s="37">
        <v>40</v>
      </c>
      <c r="U47" s="37">
        <v>30</v>
      </c>
      <c r="V47" s="33">
        <f t="shared" si="5"/>
        <v>99.2</v>
      </c>
      <c r="W47" s="37">
        <v>40</v>
      </c>
      <c r="X47" s="37">
        <v>39.2</v>
      </c>
      <c r="Y47" s="37">
        <v>20</v>
      </c>
      <c r="Z47" s="33">
        <f t="shared" si="6"/>
        <v>88.1</v>
      </c>
      <c r="AA47" s="37">
        <v>26.4</v>
      </c>
      <c r="AB47" s="37">
        <v>19.2</v>
      </c>
      <c r="AC47" s="37">
        <v>42.5</v>
      </c>
    </row>
    <row r="48" spans="1:29" s="38" customFormat="1" ht="60.75" thickBot="1">
      <c r="A48" s="36">
        <v>34</v>
      </c>
      <c r="B48" s="44" t="s">
        <v>93</v>
      </c>
      <c r="C48" s="33">
        <f>SUM(D48,L48,R48,V48,Z48)/5</f>
        <v>81.44</v>
      </c>
      <c r="D48" s="33">
        <f t="shared" si="2"/>
        <v>94.8</v>
      </c>
      <c r="E48" s="33">
        <f t="shared" si="3"/>
        <v>25.4</v>
      </c>
      <c r="F48" s="37">
        <v>8</v>
      </c>
      <c r="G48" s="37">
        <v>17.4</v>
      </c>
      <c r="H48" s="37">
        <v>30</v>
      </c>
      <c r="I48" s="37">
        <f t="shared" si="7"/>
        <v>39.4</v>
      </c>
      <c r="J48" s="37">
        <v>19.4</v>
      </c>
      <c r="K48" s="37">
        <v>20</v>
      </c>
      <c r="L48" s="33">
        <f t="shared" si="4"/>
        <v>74.3</v>
      </c>
      <c r="M48" s="37">
        <v>18</v>
      </c>
      <c r="N48" s="37">
        <v>32</v>
      </c>
      <c r="O48" s="37">
        <v>12</v>
      </c>
      <c r="P48" s="37">
        <v>19.9</v>
      </c>
      <c r="Q48" s="37">
        <v>24.3</v>
      </c>
      <c r="R48" s="33">
        <f t="shared" si="8"/>
        <v>58</v>
      </c>
      <c r="S48" s="37">
        <v>12</v>
      </c>
      <c r="T48" s="37">
        <v>16</v>
      </c>
      <c r="U48" s="37">
        <v>30</v>
      </c>
      <c r="V48" s="33">
        <f t="shared" si="5"/>
        <v>98.4</v>
      </c>
      <c r="W48" s="37">
        <v>40</v>
      </c>
      <c r="X48" s="37">
        <v>38.4</v>
      </c>
      <c r="Y48" s="37">
        <v>20</v>
      </c>
      <c r="Z48" s="33">
        <f t="shared" si="6"/>
        <v>81.7</v>
      </c>
      <c r="AA48" s="37">
        <v>24</v>
      </c>
      <c r="AB48" s="37">
        <v>16.2</v>
      </c>
      <c r="AC48" s="37">
        <v>41.5</v>
      </c>
    </row>
    <row r="49" spans="1:29" s="38" customFormat="1" ht="60.75" thickBot="1">
      <c r="A49" s="36">
        <v>35</v>
      </c>
      <c r="B49" s="44" t="s">
        <v>94</v>
      </c>
      <c r="C49" s="33">
        <f>SUM(D49,L49,R49,V49,Z49)/5</f>
        <v>89.08</v>
      </c>
      <c r="D49" s="33">
        <f t="shared" si="2"/>
        <v>95.5</v>
      </c>
      <c r="E49" s="33">
        <f t="shared" si="3"/>
        <v>25.5</v>
      </c>
      <c r="F49" s="37">
        <v>6</v>
      </c>
      <c r="G49" s="37">
        <v>19.5</v>
      </c>
      <c r="H49" s="37">
        <v>30</v>
      </c>
      <c r="I49" s="37">
        <f t="shared" si="7"/>
        <v>40</v>
      </c>
      <c r="J49" s="37">
        <v>20</v>
      </c>
      <c r="K49" s="37">
        <v>20</v>
      </c>
      <c r="L49" s="33">
        <f t="shared" si="4"/>
        <v>76.8</v>
      </c>
      <c r="M49" s="37">
        <v>12</v>
      </c>
      <c r="N49" s="37">
        <f t="shared" si="9"/>
        <v>39</v>
      </c>
      <c r="O49" s="37">
        <v>20</v>
      </c>
      <c r="P49" s="37">
        <v>19</v>
      </c>
      <c r="Q49" s="37">
        <v>25.8</v>
      </c>
      <c r="R49" s="33">
        <f t="shared" si="8"/>
        <v>86</v>
      </c>
      <c r="S49" s="37">
        <v>24</v>
      </c>
      <c r="T49" s="37">
        <v>32</v>
      </c>
      <c r="U49" s="37">
        <v>30</v>
      </c>
      <c r="V49" s="33">
        <f t="shared" si="5"/>
        <v>95.6</v>
      </c>
      <c r="W49" s="37">
        <v>40</v>
      </c>
      <c r="X49" s="37">
        <v>35.6</v>
      </c>
      <c r="Y49" s="37">
        <v>20</v>
      </c>
      <c r="Z49" s="33">
        <f t="shared" si="6"/>
        <v>91.5</v>
      </c>
      <c r="AA49" s="37">
        <v>27.9</v>
      </c>
      <c r="AB49" s="37">
        <v>17.6</v>
      </c>
      <c r="AC49" s="37">
        <v>46</v>
      </c>
    </row>
    <row r="50" spans="1:29" s="38" customFormat="1" ht="60.75" thickBot="1">
      <c r="A50" s="36">
        <v>36</v>
      </c>
      <c r="B50" s="44" t="s">
        <v>95</v>
      </c>
      <c r="C50" s="33">
        <f>SUM(D50,L50,R50,V50,Z50)/5</f>
        <v>88.84</v>
      </c>
      <c r="D50" s="33">
        <f t="shared" si="2"/>
        <v>97.5</v>
      </c>
      <c r="E50" s="33">
        <f t="shared" si="3"/>
        <v>27.5</v>
      </c>
      <c r="F50" s="37">
        <v>8</v>
      </c>
      <c r="G50" s="37">
        <v>19.5</v>
      </c>
      <c r="H50" s="37">
        <v>30</v>
      </c>
      <c r="I50" s="37">
        <f t="shared" si="7"/>
        <v>40</v>
      </c>
      <c r="J50" s="37">
        <v>20</v>
      </c>
      <c r="K50" s="37">
        <v>20</v>
      </c>
      <c r="L50" s="33">
        <f t="shared" si="4"/>
        <v>80.6</v>
      </c>
      <c r="M50" s="37">
        <v>24</v>
      </c>
      <c r="N50" s="37">
        <v>30.8</v>
      </c>
      <c r="O50" s="37">
        <v>12</v>
      </c>
      <c r="P50" s="37">
        <v>18.9</v>
      </c>
      <c r="Q50" s="37">
        <v>25.8</v>
      </c>
      <c r="R50" s="33">
        <f t="shared" si="8"/>
        <v>86</v>
      </c>
      <c r="S50" s="37">
        <v>24</v>
      </c>
      <c r="T50" s="37">
        <v>32</v>
      </c>
      <c r="U50" s="37">
        <v>30</v>
      </c>
      <c r="V50" s="33">
        <f>SUM(W50:Y50)</f>
        <v>96.6</v>
      </c>
      <c r="W50" s="37">
        <v>39.8</v>
      </c>
      <c r="X50" s="37">
        <v>36.8</v>
      </c>
      <c r="Y50" s="37">
        <v>20</v>
      </c>
      <c r="Z50" s="33">
        <f t="shared" si="6"/>
        <v>83.5</v>
      </c>
      <c r="AA50" s="37">
        <v>25.5</v>
      </c>
      <c r="AB50" s="37">
        <v>18</v>
      </c>
      <c r="AC50" s="37">
        <v>40</v>
      </c>
    </row>
    <row r="51" spans="1:29" s="38" customFormat="1" ht="75.75" thickBot="1">
      <c r="A51" s="36">
        <v>37</v>
      </c>
      <c r="B51" s="44" t="s">
        <v>96</v>
      </c>
      <c r="C51" s="33">
        <f>SUM(D51,L51,R51,V51,Z51)/5</f>
        <v>84.42</v>
      </c>
      <c r="D51" s="33">
        <f t="shared" si="2"/>
        <v>94.9</v>
      </c>
      <c r="E51" s="33">
        <f t="shared" si="3"/>
        <v>25.5</v>
      </c>
      <c r="F51" s="37">
        <v>6</v>
      </c>
      <c r="G51" s="37">
        <v>19.5</v>
      </c>
      <c r="H51" s="37">
        <v>30</v>
      </c>
      <c r="I51" s="37">
        <f t="shared" si="7"/>
        <v>39.4</v>
      </c>
      <c r="J51" s="37">
        <v>19.4</v>
      </c>
      <c r="K51" s="37">
        <v>20</v>
      </c>
      <c r="L51" s="33">
        <f t="shared" si="4"/>
        <v>76.3</v>
      </c>
      <c r="M51" s="37">
        <v>18</v>
      </c>
      <c r="N51" s="37">
        <v>30.4</v>
      </c>
      <c r="O51" s="37">
        <v>12</v>
      </c>
      <c r="P51" s="37">
        <v>18.5</v>
      </c>
      <c r="Q51" s="37">
        <v>27.9</v>
      </c>
      <c r="R51" s="33">
        <f t="shared" si="8"/>
        <v>64</v>
      </c>
      <c r="S51" s="37">
        <v>18</v>
      </c>
      <c r="T51" s="37">
        <v>16</v>
      </c>
      <c r="U51" s="37">
        <v>30</v>
      </c>
      <c r="V51" s="33">
        <f t="shared" si="5"/>
        <v>92</v>
      </c>
      <c r="W51" s="37">
        <v>38.8</v>
      </c>
      <c r="X51" s="37">
        <v>33.6</v>
      </c>
      <c r="Y51" s="37">
        <v>19.6</v>
      </c>
      <c r="Z51" s="33">
        <f t="shared" si="6"/>
        <v>94.9</v>
      </c>
      <c r="AA51" s="37">
        <v>26.7</v>
      </c>
      <c r="AB51" s="37">
        <v>19.2</v>
      </c>
      <c r="AC51" s="37">
        <v>49</v>
      </c>
    </row>
    <row r="52" spans="1:29" s="38" customFormat="1" ht="75.75" thickBot="1">
      <c r="A52" s="36">
        <v>38</v>
      </c>
      <c r="B52" s="44" t="s">
        <v>97</v>
      </c>
      <c r="C52" s="33">
        <f>SUM(D52,L52,R52,V52,Z52)/5</f>
        <v>81.36</v>
      </c>
      <c r="D52" s="33">
        <f t="shared" si="2"/>
        <v>96.9</v>
      </c>
      <c r="E52" s="33">
        <f t="shared" si="3"/>
        <v>26.9</v>
      </c>
      <c r="F52" s="37">
        <v>8</v>
      </c>
      <c r="G52" s="37">
        <v>18.9</v>
      </c>
      <c r="H52" s="37">
        <v>30</v>
      </c>
      <c r="I52" s="37">
        <f t="shared" si="7"/>
        <v>40</v>
      </c>
      <c r="J52" s="37">
        <v>20</v>
      </c>
      <c r="K52" s="37">
        <v>20</v>
      </c>
      <c r="L52" s="33">
        <f t="shared" si="4"/>
        <v>78</v>
      </c>
      <c r="M52" s="37">
        <v>18</v>
      </c>
      <c r="N52" s="37">
        <v>31.2</v>
      </c>
      <c r="O52" s="37">
        <v>12</v>
      </c>
      <c r="P52" s="37">
        <v>19.1</v>
      </c>
      <c r="Q52" s="37">
        <v>28.8</v>
      </c>
      <c r="R52" s="33">
        <f t="shared" si="8"/>
        <v>46.9</v>
      </c>
      <c r="S52" s="37">
        <v>6</v>
      </c>
      <c r="T52" s="37">
        <v>16</v>
      </c>
      <c r="U52" s="37">
        <v>24.9</v>
      </c>
      <c r="V52" s="33">
        <f t="shared" si="5"/>
        <v>96.8</v>
      </c>
      <c r="W52" s="37">
        <v>40</v>
      </c>
      <c r="X52" s="37">
        <v>36.8</v>
      </c>
      <c r="Y52" s="37">
        <v>20</v>
      </c>
      <c r="Z52" s="33">
        <f t="shared" si="6"/>
        <v>88.2</v>
      </c>
      <c r="AA52" s="37">
        <v>26.7</v>
      </c>
      <c r="AB52" s="37">
        <v>17</v>
      </c>
      <c r="AC52" s="37">
        <v>44.5</v>
      </c>
    </row>
    <row r="53" spans="1:29" s="38" customFormat="1" ht="60.75" thickBot="1">
      <c r="A53" s="36">
        <v>39</v>
      </c>
      <c r="B53" s="44" t="s">
        <v>98</v>
      </c>
      <c r="C53" s="33">
        <f>SUM(D53,L53,R53,V53,Z53)/5</f>
        <v>94.12</v>
      </c>
      <c r="D53" s="33">
        <f t="shared" si="2"/>
        <v>94.2</v>
      </c>
      <c r="E53" s="33">
        <f t="shared" si="3"/>
        <v>24.2</v>
      </c>
      <c r="F53" s="37">
        <v>10</v>
      </c>
      <c r="G53" s="37">
        <v>14.2</v>
      </c>
      <c r="H53" s="37">
        <v>30</v>
      </c>
      <c r="I53" s="37">
        <f t="shared" si="7"/>
        <v>40</v>
      </c>
      <c r="J53" s="37">
        <v>20</v>
      </c>
      <c r="K53" s="37">
        <v>20</v>
      </c>
      <c r="L53" s="33">
        <f t="shared" si="4"/>
        <v>97.6</v>
      </c>
      <c r="M53" s="37">
        <v>30</v>
      </c>
      <c r="N53" s="37">
        <f t="shared" si="9"/>
        <v>40</v>
      </c>
      <c r="O53" s="37">
        <v>20</v>
      </c>
      <c r="P53" s="37">
        <v>20</v>
      </c>
      <c r="Q53" s="37">
        <v>27.6</v>
      </c>
      <c r="R53" s="33">
        <f t="shared" si="8"/>
        <v>80</v>
      </c>
      <c r="S53" s="37">
        <v>18</v>
      </c>
      <c r="T53" s="37">
        <v>32</v>
      </c>
      <c r="U53" s="37">
        <v>30</v>
      </c>
      <c r="V53" s="33">
        <f t="shared" si="5"/>
        <v>100</v>
      </c>
      <c r="W53" s="37">
        <v>40</v>
      </c>
      <c r="X53" s="37">
        <v>40</v>
      </c>
      <c r="Y53" s="37">
        <v>20</v>
      </c>
      <c r="Z53" s="33">
        <f t="shared" si="6"/>
        <v>98.8</v>
      </c>
      <c r="AA53" s="37">
        <v>28.8</v>
      </c>
      <c r="AB53" s="37">
        <v>20</v>
      </c>
      <c r="AC53" s="37">
        <v>50</v>
      </c>
    </row>
    <row r="54" spans="1:29" s="38" customFormat="1" ht="75.75" thickBot="1">
      <c r="A54" s="36">
        <v>40</v>
      </c>
      <c r="B54" s="44" t="s">
        <v>99</v>
      </c>
      <c r="C54" s="33">
        <f>SUM(D54,L54,R54,V54,Z54)/5</f>
        <v>94.41999999999999</v>
      </c>
      <c r="D54" s="33">
        <f t="shared" si="2"/>
        <v>96.3</v>
      </c>
      <c r="E54" s="33">
        <f t="shared" si="3"/>
        <v>26.3</v>
      </c>
      <c r="F54" s="37">
        <v>10</v>
      </c>
      <c r="G54" s="37">
        <v>16.3</v>
      </c>
      <c r="H54" s="37">
        <v>30</v>
      </c>
      <c r="I54" s="37">
        <f t="shared" si="7"/>
        <v>40</v>
      </c>
      <c r="J54" s="37">
        <v>20</v>
      </c>
      <c r="K54" s="37">
        <v>20</v>
      </c>
      <c r="L54" s="33">
        <f t="shared" si="4"/>
        <v>97.6</v>
      </c>
      <c r="M54" s="37">
        <v>30</v>
      </c>
      <c r="N54" s="37">
        <f t="shared" si="9"/>
        <v>40</v>
      </c>
      <c r="O54" s="37">
        <v>20</v>
      </c>
      <c r="P54" s="37">
        <v>20</v>
      </c>
      <c r="Q54" s="37">
        <v>27.6</v>
      </c>
      <c r="R54" s="33">
        <f t="shared" si="8"/>
        <v>80</v>
      </c>
      <c r="S54" s="37">
        <v>18</v>
      </c>
      <c r="T54" s="37">
        <v>32</v>
      </c>
      <c r="U54" s="37">
        <v>30</v>
      </c>
      <c r="V54" s="33">
        <f t="shared" si="5"/>
        <v>99.2</v>
      </c>
      <c r="W54" s="37">
        <v>40</v>
      </c>
      <c r="X54" s="37">
        <v>39.2</v>
      </c>
      <c r="Y54" s="37">
        <v>20</v>
      </c>
      <c r="Z54" s="33">
        <f t="shared" si="6"/>
        <v>99</v>
      </c>
      <c r="AA54" s="37">
        <v>30</v>
      </c>
      <c r="AB54" s="37">
        <v>19</v>
      </c>
      <c r="AC54" s="37">
        <v>50</v>
      </c>
    </row>
    <row r="55" spans="1:29" s="38" customFormat="1" ht="105.75" thickBot="1">
      <c r="A55" s="36">
        <v>41</v>
      </c>
      <c r="B55" s="44" t="s">
        <v>100</v>
      </c>
      <c r="C55" s="33">
        <f>SUM(D55,L55,R55,V55,Z55)/5</f>
        <v>92.28</v>
      </c>
      <c r="D55" s="33">
        <f t="shared" si="2"/>
        <v>92.2</v>
      </c>
      <c r="E55" s="33">
        <f t="shared" si="3"/>
        <v>22.2</v>
      </c>
      <c r="F55" s="37">
        <v>8</v>
      </c>
      <c r="G55" s="37">
        <v>14.2</v>
      </c>
      <c r="H55" s="37">
        <v>30</v>
      </c>
      <c r="I55" s="37">
        <f t="shared" si="7"/>
        <v>40</v>
      </c>
      <c r="J55" s="37">
        <v>20</v>
      </c>
      <c r="K55" s="37">
        <v>20</v>
      </c>
      <c r="L55" s="33">
        <f t="shared" si="4"/>
        <v>98.8</v>
      </c>
      <c r="M55" s="37">
        <v>30</v>
      </c>
      <c r="N55" s="37">
        <f t="shared" si="9"/>
        <v>40</v>
      </c>
      <c r="O55" s="37">
        <v>20</v>
      </c>
      <c r="P55" s="37">
        <v>20</v>
      </c>
      <c r="Q55" s="37">
        <v>28.8</v>
      </c>
      <c r="R55" s="33">
        <f t="shared" si="8"/>
        <v>80</v>
      </c>
      <c r="S55" s="37">
        <v>18</v>
      </c>
      <c r="T55" s="37">
        <v>32</v>
      </c>
      <c r="U55" s="37">
        <v>30</v>
      </c>
      <c r="V55" s="33">
        <f t="shared" si="5"/>
        <v>95.19999999999999</v>
      </c>
      <c r="W55" s="37">
        <v>36.8</v>
      </c>
      <c r="X55" s="37">
        <v>38.4</v>
      </c>
      <c r="Y55" s="37">
        <v>20</v>
      </c>
      <c r="Z55" s="33">
        <f t="shared" si="6"/>
        <v>95.2</v>
      </c>
      <c r="AA55" s="37">
        <v>25.2</v>
      </c>
      <c r="AB55" s="37">
        <v>20</v>
      </c>
      <c r="AC55" s="37">
        <v>50</v>
      </c>
    </row>
    <row r="56" spans="1:29" s="38" customFormat="1" ht="60.75" thickBot="1">
      <c r="A56" s="36">
        <v>42</v>
      </c>
      <c r="B56" s="44" t="s">
        <v>101</v>
      </c>
      <c r="C56" s="33">
        <f>SUM(D56,L56,R56,V56,Z56)/5</f>
        <v>86.72</v>
      </c>
      <c r="D56" s="33">
        <f t="shared" si="2"/>
        <v>93.9</v>
      </c>
      <c r="E56" s="33">
        <f t="shared" si="3"/>
        <v>27.4</v>
      </c>
      <c r="F56" s="37">
        <v>10</v>
      </c>
      <c r="G56" s="37">
        <v>17.4</v>
      </c>
      <c r="H56" s="37">
        <v>30</v>
      </c>
      <c r="I56" s="37">
        <f t="shared" si="7"/>
        <v>36.5</v>
      </c>
      <c r="J56" s="37">
        <v>16.5</v>
      </c>
      <c r="K56" s="37">
        <v>20</v>
      </c>
      <c r="L56" s="33">
        <f t="shared" si="4"/>
        <v>82.3</v>
      </c>
      <c r="M56" s="37">
        <v>24</v>
      </c>
      <c r="N56" s="37">
        <v>31.9</v>
      </c>
      <c r="O56" s="37">
        <v>12</v>
      </c>
      <c r="P56" s="37">
        <v>19.8</v>
      </c>
      <c r="Q56" s="37">
        <v>26.4</v>
      </c>
      <c r="R56" s="33">
        <f t="shared" si="8"/>
        <v>72</v>
      </c>
      <c r="S56" s="37">
        <v>18</v>
      </c>
      <c r="T56" s="37">
        <v>24</v>
      </c>
      <c r="U56" s="37">
        <v>30</v>
      </c>
      <c r="V56" s="33">
        <f t="shared" si="5"/>
        <v>98.4</v>
      </c>
      <c r="W56" s="37">
        <v>40</v>
      </c>
      <c r="X56" s="37">
        <v>38.4</v>
      </c>
      <c r="Y56" s="37">
        <v>20</v>
      </c>
      <c r="Z56" s="33">
        <f t="shared" si="6"/>
        <v>87</v>
      </c>
      <c r="AA56" s="37">
        <v>26.7</v>
      </c>
      <c r="AB56" s="37">
        <v>17.8</v>
      </c>
      <c r="AC56" s="37">
        <v>42.5</v>
      </c>
    </row>
    <row r="57" spans="1:29" s="38" customFormat="1" ht="60.75" thickBot="1">
      <c r="A57" s="36">
        <v>43</v>
      </c>
      <c r="B57" s="44" t="s">
        <v>102</v>
      </c>
      <c r="C57" s="33">
        <f>SUM(D57,L57,R57,V57,Z57)/5</f>
        <v>88.78</v>
      </c>
      <c r="D57" s="33">
        <f t="shared" si="2"/>
        <v>97.5</v>
      </c>
      <c r="E57" s="33">
        <f t="shared" si="3"/>
        <v>27.5</v>
      </c>
      <c r="F57" s="37">
        <v>10</v>
      </c>
      <c r="G57" s="37">
        <v>17.5</v>
      </c>
      <c r="H57" s="37">
        <v>30</v>
      </c>
      <c r="I57" s="37">
        <f t="shared" si="7"/>
        <v>40</v>
      </c>
      <c r="J57" s="37">
        <v>20</v>
      </c>
      <c r="K57" s="37">
        <v>20</v>
      </c>
      <c r="L57" s="33">
        <f t="shared" si="4"/>
        <v>80.1</v>
      </c>
      <c r="M57" s="37">
        <v>24</v>
      </c>
      <c r="N57" s="37">
        <v>31.5</v>
      </c>
      <c r="O57" s="37">
        <v>12</v>
      </c>
      <c r="P57" s="37">
        <v>19.4</v>
      </c>
      <c r="Q57" s="37">
        <v>24.6</v>
      </c>
      <c r="R57" s="33">
        <f t="shared" si="8"/>
        <v>72</v>
      </c>
      <c r="S57" s="37">
        <v>18</v>
      </c>
      <c r="T57" s="37">
        <v>24</v>
      </c>
      <c r="U57" s="37">
        <v>30</v>
      </c>
      <c r="V57" s="33">
        <f t="shared" si="5"/>
        <v>96.4</v>
      </c>
      <c r="W57" s="37">
        <v>40</v>
      </c>
      <c r="X57" s="37">
        <v>36.4</v>
      </c>
      <c r="Y57" s="37">
        <v>20</v>
      </c>
      <c r="Z57" s="33">
        <f t="shared" si="6"/>
        <v>97.9</v>
      </c>
      <c r="AA57" s="37">
        <v>29.7</v>
      </c>
      <c r="AB57" s="37">
        <v>19.2</v>
      </c>
      <c r="AC57" s="37">
        <v>49</v>
      </c>
    </row>
    <row r="58" spans="1:29" s="38" customFormat="1" ht="60.75" thickBot="1">
      <c r="A58" s="36">
        <v>44</v>
      </c>
      <c r="B58" s="44" t="s">
        <v>103</v>
      </c>
      <c r="C58" s="33">
        <f>SUM(D58,L58,R58,V58,Z58)/5</f>
        <v>88.38</v>
      </c>
      <c r="D58" s="33">
        <f t="shared" si="2"/>
        <v>94.3</v>
      </c>
      <c r="E58" s="33">
        <f t="shared" si="3"/>
        <v>24.3</v>
      </c>
      <c r="F58" s="37">
        <v>10</v>
      </c>
      <c r="G58" s="37">
        <v>14.3</v>
      </c>
      <c r="H58" s="37">
        <v>30</v>
      </c>
      <c r="I58" s="37">
        <f t="shared" si="7"/>
        <v>40</v>
      </c>
      <c r="J58" s="37">
        <v>20</v>
      </c>
      <c r="K58" s="37">
        <v>20</v>
      </c>
      <c r="L58" s="33">
        <f t="shared" si="4"/>
        <v>80.8</v>
      </c>
      <c r="M58" s="37">
        <v>24</v>
      </c>
      <c r="N58" s="37">
        <v>30.4</v>
      </c>
      <c r="O58" s="37">
        <v>12</v>
      </c>
      <c r="P58" s="37">
        <v>18.6</v>
      </c>
      <c r="Q58" s="37">
        <v>26.4</v>
      </c>
      <c r="R58" s="33">
        <f t="shared" si="8"/>
        <v>72</v>
      </c>
      <c r="S58" s="37">
        <v>18</v>
      </c>
      <c r="T58" s="37">
        <v>24</v>
      </c>
      <c r="U58" s="37">
        <v>30</v>
      </c>
      <c r="V58" s="33">
        <f t="shared" si="5"/>
        <v>98.4</v>
      </c>
      <c r="W58" s="37">
        <v>40</v>
      </c>
      <c r="X58" s="37">
        <v>38.4</v>
      </c>
      <c r="Y58" s="37">
        <v>20</v>
      </c>
      <c r="Z58" s="33">
        <f t="shared" si="6"/>
        <v>96.4</v>
      </c>
      <c r="AA58" s="37">
        <v>29.4</v>
      </c>
      <c r="AB58" s="37">
        <v>19</v>
      </c>
      <c r="AC58" s="37">
        <v>48</v>
      </c>
    </row>
    <row r="59" spans="1:29" s="38" customFormat="1" ht="60.75" thickBot="1">
      <c r="A59" s="36">
        <v>45</v>
      </c>
      <c r="B59" s="44" t="s">
        <v>104</v>
      </c>
      <c r="C59" s="33">
        <f>SUM(D59,L59,R59,V59,Z59)/5</f>
        <v>87.13999999999999</v>
      </c>
      <c r="D59" s="33">
        <f t="shared" si="2"/>
        <v>89.1</v>
      </c>
      <c r="E59" s="33">
        <f t="shared" si="3"/>
        <v>22.1</v>
      </c>
      <c r="F59" s="37">
        <v>10</v>
      </c>
      <c r="G59" s="37">
        <v>12.1</v>
      </c>
      <c r="H59" s="37">
        <v>27</v>
      </c>
      <c r="I59" s="37">
        <f t="shared" si="7"/>
        <v>40</v>
      </c>
      <c r="J59" s="37">
        <v>20</v>
      </c>
      <c r="K59" s="37">
        <v>20</v>
      </c>
      <c r="L59" s="33">
        <f t="shared" si="4"/>
        <v>90.8</v>
      </c>
      <c r="M59" s="37">
        <v>30</v>
      </c>
      <c r="N59" s="37">
        <v>30.8</v>
      </c>
      <c r="O59" s="37">
        <v>12</v>
      </c>
      <c r="P59" s="37">
        <v>18.9</v>
      </c>
      <c r="Q59" s="37">
        <v>30</v>
      </c>
      <c r="R59" s="33">
        <f t="shared" si="8"/>
        <v>68.4</v>
      </c>
      <c r="S59" s="37">
        <v>18</v>
      </c>
      <c r="T59" s="37">
        <v>24</v>
      </c>
      <c r="U59" s="37">
        <v>26.4</v>
      </c>
      <c r="V59" s="33">
        <f t="shared" si="5"/>
        <v>98</v>
      </c>
      <c r="W59" s="37">
        <v>39.6</v>
      </c>
      <c r="X59" s="37">
        <v>38.4</v>
      </c>
      <c r="Y59" s="37">
        <v>20</v>
      </c>
      <c r="Z59" s="33">
        <f t="shared" si="6"/>
        <v>89.4</v>
      </c>
      <c r="AA59" s="37">
        <v>26.1</v>
      </c>
      <c r="AB59" s="37">
        <v>18.8</v>
      </c>
      <c r="AC59" s="37">
        <v>44.5</v>
      </c>
    </row>
    <row r="60" spans="1:29" s="38" customFormat="1" ht="45.75" thickBot="1">
      <c r="A60" s="36">
        <v>46</v>
      </c>
      <c r="B60" s="44" t="s">
        <v>105</v>
      </c>
      <c r="C60" s="33">
        <f>SUM(D60,L60,R60,V60,Z60)/5</f>
        <v>88.74</v>
      </c>
      <c r="D60" s="33">
        <f t="shared" si="2"/>
        <v>90.3</v>
      </c>
      <c r="E60" s="33">
        <f t="shared" si="3"/>
        <v>26.3</v>
      </c>
      <c r="F60" s="37">
        <v>10</v>
      </c>
      <c r="G60" s="37">
        <v>16.3</v>
      </c>
      <c r="H60" s="37">
        <v>30</v>
      </c>
      <c r="I60" s="37">
        <f t="shared" si="7"/>
        <v>34</v>
      </c>
      <c r="J60" s="37">
        <v>14</v>
      </c>
      <c r="K60" s="37">
        <v>20</v>
      </c>
      <c r="L60" s="33">
        <f t="shared" si="4"/>
        <v>90</v>
      </c>
      <c r="M60" s="37">
        <v>30</v>
      </c>
      <c r="N60" s="37">
        <v>31.2</v>
      </c>
      <c r="O60" s="37">
        <v>12</v>
      </c>
      <c r="P60" s="37">
        <v>19.1</v>
      </c>
      <c r="Q60" s="37">
        <v>28.8</v>
      </c>
      <c r="R60" s="33">
        <f t="shared" si="8"/>
        <v>74</v>
      </c>
      <c r="S60" s="37">
        <v>12</v>
      </c>
      <c r="T60" s="37">
        <v>32</v>
      </c>
      <c r="U60" s="37">
        <v>30</v>
      </c>
      <c r="V60" s="33">
        <f t="shared" si="5"/>
        <v>97.6</v>
      </c>
      <c r="W60" s="37">
        <v>40</v>
      </c>
      <c r="X60" s="37">
        <v>37.6</v>
      </c>
      <c r="Y60" s="37">
        <v>20</v>
      </c>
      <c r="Z60" s="33">
        <f t="shared" si="6"/>
        <v>91.8</v>
      </c>
      <c r="AA60" s="37">
        <v>28.8</v>
      </c>
      <c r="AB60" s="37">
        <v>20</v>
      </c>
      <c r="AC60" s="37">
        <v>43</v>
      </c>
    </row>
    <row r="61" spans="1:29" s="42" customFormat="1" ht="47.25" customHeight="1">
      <c r="A61" s="39"/>
      <c r="B61" s="39"/>
      <c r="C61" s="40"/>
      <c r="D61" s="40"/>
      <c r="E61" s="40"/>
      <c r="F61" s="41"/>
      <c r="G61" s="41"/>
      <c r="H61" s="41"/>
      <c r="I61" s="41"/>
      <c r="J61" s="41"/>
      <c r="K61" s="41"/>
      <c r="L61" s="40"/>
      <c r="M61" s="41"/>
      <c r="N61" s="41"/>
      <c r="O61" s="41"/>
      <c r="P61" s="41"/>
      <c r="Q61" s="41"/>
      <c r="R61" s="40"/>
      <c r="S61" s="41"/>
      <c r="T61" s="41"/>
      <c r="U61" s="41"/>
      <c r="V61" s="40"/>
      <c r="W61" s="41"/>
      <c r="X61" s="41"/>
      <c r="Y61" s="41"/>
      <c r="Z61" s="40"/>
      <c r="AA61" s="41"/>
      <c r="AB61" s="41"/>
      <c r="AC61" s="41"/>
    </row>
    <row r="62" spans="1:29" s="42" customFormat="1" ht="47.25" customHeight="1">
      <c r="A62" s="39"/>
      <c r="B62" s="39"/>
      <c r="C62" s="40"/>
      <c r="D62" s="40"/>
      <c r="E62" s="40"/>
      <c r="F62" s="41"/>
      <c r="G62" s="41"/>
      <c r="H62" s="41"/>
      <c r="I62" s="41"/>
      <c r="J62" s="41"/>
      <c r="K62" s="41"/>
      <c r="L62" s="40"/>
      <c r="M62" s="41"/>
      <c r="N62" s="41"/>
      <c r="O62" s="41"/>
      <c r="P62" s="41"/>
      <c r="Q62" s="41"/>
      <c r="R62" s="40"/>
      <c r="S62" s="41"/>
      <c r="T62" s="41"/>
      <c r="U62" s="41"/>
      <c r="V62" s="40"/>
      <c r="W62" s="41"/>
      <c r="X62" s="41"/>
      <c r="Y62" s="41"/>
      <c r="Z62" s="40"/>
      <c r="AA62" s="41"/>
      <c r="AB62" s="41"/>
      <c r="AC62" s="41"/>
    </row>
    <row r="63" spans="1:29" s="42" customFormat="1" ht="47.25" customHeight="1">
      <c r="A63" s="39"/>
      <c r="B63" s="39"/>
      <c r="C63" s="40"/>
      <c r="D63" s="40"/>
      <c r="E63" s="40"/>
      <c r="F63" s="41"/>
      <c r="G63" s="41"/>
      <c r="H63" s="41"/>
      <c r="I63" s="41"/>
      <c r="J63" s="41"/>
      <c r="K63" s="41"/>
      <c r="L63" s="40"/>
      <c r="M63" s="41"/>
      <c r="N63" s="41"/>
      <c r="O63" s="41"/>
      <c r="P63" s="41"/>
      <c r="Q63" s="41"/>
      <c r="R63" s="40"/>
      <c r="S63" s="41"/>
      <c r="T63" s="41"/>
      <c r="U63" s="41"/>
      <c r="V63" s="40"/>
      <c r="W63" s="41"/>
      <c r="X63" s="41"/>
      <c r="Y63" s="41"/>
      <c r="Z63" s="40"/>
      <c r="AA63" s="41"/>
      <c r="AB63" s="41"/>
      <c r="AC63" s="41"/>
    </row>
    <row r="64" spans="1:29" s="42" customFormat="1" ht="47.25" customHeight="1">
      <c r="A64" s="39"/>
      <c r="B64" s="39"/>
      <c r="C64" s="40"/>
      <c r="D64" s="40"/>
      <c r="E64" s="40"/>
      <c r="F64" s="41"/>
      <c r="G64" s="41"/>
      <c r="H64" s="41"/>
      <c r="I64" s="41"/>
      <c r="J64" s="41"/>
      <c r="K64" s="41"/>
      <c r="L64" s="40"/>
      <c r="M64" s="41"/>
      <c r="N64" s="41"/>
      <c r="O64" s="41"/>
      <c r="P64" s="41"/>
      <c r="Q64" s="41"/>
      <c r="R64" s="40"/>
      <c r="S64" s="41"/>
      <c r="T64" s="41"/>
      <c r="U64" s="41"/>
      <c r="V64" s="40"/>
      <c r="W64" s="41"/>
      <c r="X64" s="41"/>
      <c r="Y64" s="41"/>
      <c r="Z64" s="40"/>
      <c r="AA64" s="41"/>
      <c r="AB64" s="41"/>
      <c r="AC64" s="41"/>
    </row>
    <row r="65" spans="1:29" s="42" customFormat="1" ht="47.25" customHeight="1">
      <c r="A65" s="39"/>
      <c r="B65" s="39"/>
      <c r="C65" s="40"/>
      <c r="D65" s="40"/>
      <c r="E65" s="40"/>
      <c r="F65" s="41"/>
      <c r="G65" s="41"/>
      <c r="H65" s="41"/>
      <c r="I65" s="41"/>
      <c r="J65" s="41"/>
      <c r="K65" s="41"/>
      <c r="L65" s="40"/>
      <c r="M65" s="41"/>
      <c r="N65" s="41"/>
      <c r="O65" s="41"/>
      <c r="P65" s="41"/>
      <c r="Q65" s="41"/>
      <c r="R65" s="40"/>
      <c r="S65" s="41"/>
      <c r="T65" s="41"/>
      <c r="U65" s="41"/>
      <c r="V65" s="40"/>
      <c r="W65" s="41"/>
      <c r="X65" s="41"/>
      <c r="Y65" s="41"/>
      <c r="Z65" s="40"/>
      <c r="AA65" s="41"/>
      <c r="AB65" s="41"/>
      <c r="AC65" s="41"/>
    </row>
    <row r="66" spans="1:29" s="42" customFormat="1" ht="47.25" customHeight="1">
      <c r="A66" s="39"/>
      <c r="B66" s="39"/>
      <c r="C66" s="40"/>
      <c r="D66" s="40"/>
      <c r="E66" s="40"/>
      <c r="F66" s="41"/>
      <c r="G66" s="41"/>
      <c r="H66" s="41"/>
      <c r="I66" s="41"/>
      <c r="J66" s="41"/>
      <c r="K66" s="41"/>
      <c r="L66" s="40"/>
      <c r="M66" s="41"/>
      <c r="N66" s="41"/>
      <c r="O66" s="41"/>
      <c r="P66" s="41"/>
      <c r="Q66" s="41"/>
      <c r="R66" s="40"/>
      <c r="S66" s="41"/>
      <c r="T66" s="41"/>
      <c r="U66" s="41"/>
      <c r="V66" s="40"/>
      <c r="W66" s="41"/>
      <c r="X66" s="41"/>
      <c r="Y66" s="41"/>
      <c r="Z66" s="40"/>
      <c r="AA66" s="41"/>
      <c r="AB66" s="41"/>
      <c r="AC66" s="41"/>
    </row>
    <row r="67" spans="1:29" s="42" customFormat="1" ht="47.25" customHeight="1">
      <c r="A67" s="39"/>
      <c r="B67" s="39"/>
      <c r="C67" s="40"/>
      <c r="D67" s="40"/>
      <c r="E67" s="40"/>
      <c r="F67" s="41"/>
      <c r="G67" s="41"/>
      <c r="H67" s="41"/>
      <c r="I67" s="41"/>
      <c r="J67" s="41"/>
      <c r="K67" s="41"/>
      <c r="L67" s="40"/>
      <c r="M67" s="41"/>
      <c r="N67" s="41"/>
      <c r="O67" s="41"/>
      <c r="P67" s="41"/>
      <c r="Q67" s="41"/>
      <c r="R67" s="40"/>
      <c r="S67" s="41"/>
      <c r="T67" s="41"/>
      <c r="U67" s="41"/>
      <c r="V67" s="40"/>
      <c r="W67" s="41"/>
      <c r="X67" s="41"/>
      <c r="Y67" s="41"/>
      <c r="Z67" s="40"/>
      <c r="AA67" s="41"/>
      <c r="AB67" s="41"/>
      <c r="AC67" s="41"/>
    </row>
    <row r="68" spans="1:29" s="42" customFormat="1" ht="47.25" customHeight="1">
      <c r="A68" s="39"/>
      <c r="B68" s="39"/>
      <c r="C68" s="40"/>
      <c r="D68" s="40"/>
      <c r="E68" s="40"/>
      <c r="F68" s="41"/>
      <c r="G68" s="41"/>
      <c r="H68" s="41"/>
      <c r="I68" s="41"/>
      <c r="J68" s="41"/>
      <c r="K68" s="41"/>
      <c r="L68" s="40"/>
      <c r="M68" s="41"/>
      <c r="N68" s="41"/>
      <c r="O68" s="41"/>
      <c r="P68" s="41"/>
      <c r="Q68" s="41"/>
      <c r="R68" s="40"/>
      <c r="S68" s="41"/>
      <c r="T68" s="41"/>
      <c r="U68" s="41"/>
      <c r="V68" s="40"/>
      <c r="W68" s="41"/>
      <c r="X68" s="41"/>
      <c r="Y68" s="41"/>
      <c r="Z68" s="40"/>
      <c r="AA68" s="41"/>
      <c r="AB68" s="41"/>
      <c r="AC68" s="41"/>
    </row>
    <row r="69" spans="1:29" s="42" customFormat="1" ht="47.25" customHeight="1">
      <c r="A69" s="39"/>
      <c r="B69" s="39"/>
      <c r="C69" s="40"/>
      <c r="D69" s="40"/>
      <c r="E69" s="40"/>
      <c r="F69" s="41"/>
      <c r="G69" s="41"/>
      <c r="H69" s="41"/>
      <c r="I69" s="41"/>
      <c r="J69" s="41"/>
      <c r="K69" s="41"/>
      <c r="L69" s="40"/>
      <c r="M69" s="41"/>
      <c r="N69" s="41"/>
      <c r="O69" s="41"/>
      <c r="P69" s="41"/>
      <c r="Q69" s="41"/>
      <c r="R69" s="40"/>
      <c r="S69" s="41"/>
      <c r="T69" s="41"/>
      <c r="U69" s="41"/>
      <c r="V69" s="40"/>
      <c r="W69" s="41"/>
      <c r="X69" s="41"/>
      <c r="Y69" s="41"/>
      <c r="Z69" s="40"/>
      <c r="AA69" s="41"/>
      <c r="AB69" s="41"/>
      <c r="AC69" s="41"/>
    </row>
    <row r="70" spans="1:29" s="42" customFormat="1" ht="47.25" customHeight="1">
      <c r="A70" s="39"/>
      <c r="B70" s="39"/>
      <c r="C70" s="40"/>
      <c r="D70" s="40"/>
      <c r="E70" s="40"/>
      <c r="F70" s="41"/>
      <c r="G70" s="41"/>
      <c r="H70" s="41"/>
      <c r="I70" s="41"/>
      <c r="J70" s="41"/>
      <c r="K70" s="41"/>
      <c r="L70" s="40"/>
      <c r="M70" s="41"/>
      <c r="N70" s="41"/>
      <c r="O70" s="41"/>
      <c r="P70" s="41"/>
      <c r="Q70" s="41"/>
      <c r="R70" s="40"/>
      <c r="S70" s="41"/>
      <c r="T70" s="41"/>
      <c r="U70" s="41"/>
      <c r="V70" s="40"/>
      <c r="W70" s="41"/>
      <c r="X70" s="41"/>
      <c r="Y70" s="41"/>
      <c r="Z70" s="40"/>
      <c r="AA70" s="41"/>
      <c r="AB70" s="41"/>
      <c r="AC70" s="41"/>
    </row>
    <row r="79" ht="15.75" customHeight="1">
      <c r="L79" s="43"/>
    </row>
  </sheetData>
  <sheetProtection/>
  <mergeCells count="27">
    <mergeCell ref="Z11:Z12"/>
    <mergeCell ref="A14:B14"/>
    <mergeCell ref="D10:K10"/>
    <mergeCell ref="L10:Q10"/>
    <mergeCell ref="R10:U10"/>
    <mergeCell ref="V10:Y10"/>
    <mergeCell ref="Z10:AC10"/>
    <mergeCell ref="D11:D12"/>
    <mergeCell ref="L11:L12"/>
    <mergeCell ref="R11:R12"/>
    <mergeCell ref="V11:V12"/>
    <mergeCell ref="A6:B6"/>
    <mergeCell ref="A8:A12"/>
    <mergeCell ref="B8:B12"/>
    <mergeCell ref="C8:C12"/>
    <mergeCell ref="D8:AC8"/>
    <mergeCell ref="D9:K9"/>
    <mergeCell ref="L9:Q9"/>
    <mergeCell ref="R9:U9"/>
    <mergeCell ref="V9:Y9"/>
    <mergeCell ref="Z9:AC9"/>
    <mergeCell ref="I1:K1"/>
    <mergeCell ref="A2:H2"/>
    <mergeCell ref="A3:B3"/>
    <mergeCell ref="C3:D3"/>
    <mergeCell ref="A4:B4"/>
    <mergeCell ref="A5:B5"/>
  </mergeCells>
  <printOptions/>
  <pageMargins left="0" right="0" top="0" bottom="0" header="0" footer="0"/>
  <pageSetup fitToHeight="0" fitToWidth="0" horizontalDpi="600" verticalDpi="600" orientation="landscape" paperSize="9" scale="62" r:id="rId1"/>
  <colBreaks count="2" manualBreakCount="2">
    <brk id="11" max="59" man="1"/>
    <brk id="21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Шпенькова Ж.Г.</dc:creator>
  <cp:keywords/>
  <dc:description/>
  <cp:lastModifiedBy>Шпенькова Ж.Г.</cp:lastModifiedBy>
  <cp:lastPrinted>2021-11-30T07:23:55Z</cp:lastPrinted>
  <dcterms:created xsi:type="dcterms:W3CDTF">2021-11-30T06:40:53Z</dcterms:created>
  <dcterms:modified xsi:type="dcterms:W3CDTF">2021-11-30T07:25:17Z</dcterms:modified>
  <cp:category/>
  <cp:version/>
  <cp:contentType/>
  <cp:contentStatus/>
</cp:coreProperties>
</file>